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kyoc2\R4\004_主に研修に関わる事業\002_基本研修\001_初任者研修\103_特別支援学校初任者研修\14 R5 準備\R5 手引\R5 Webアップ準備\R5 内示後WEBアップデータ\"/>
    </mc:Choice>
  </mc:AlternateContent>
  <bookViews>
    <workbookView xWindow="-105" yWindow="-105" windowWidth="23250" windowHeight="12570" tabRatio="931" firstSheet="2" activeTab="3"/>
  </bookViews>
  <sheets>
    <sheet name="様式３・４作成説明" sheetId="49" r:id="rId1"/>
    <sheet name="記録簿の使い方" sheetId="51" r:id="rId2"/>
    <sheet name="R５ 校外研修日程" sheetId="58" r:id="rId3"/>
    <sheet name="様式３－２" sheetId="1" r:id="rId4"/>
    <sheet name="様式４－１（単独校）" sheetId="3" r:id="rId5"/>
    <sheet name="記録簿４月" sheetId="22" r:id="rId6"/>
    <sheet name="５月 " sheetId="39" r:id="rId7"/>
    <sheet name="６月 " sheetId="40" r:id="rId8"/>
    <sheet name="７月" sheetId="41" r:id="rId9"/>
    <sheet name="８月 " sheetId="42" r:id="rId10"/>
    <sheet name="９月 " sheetId="43" r:id="rId11"/>
    <sheet name="10月 " sheetId="44" r:id="rId12"/>
    <sheet name="11月 " sheetId="45" r:id="rId13"/>
    <sheet name="12月" sheetId="46" r:id="rId14"/>
    <sheet name="１月" sheetId="47" r:id="rId15"/>
    <sheet name="２月" sheetId="48" r:id="rId16"/>
  </sheets>
  <definedNames>
    <definedName name="_xlnm.Print_Area" localSheetId="11">'10月 '!$A$1:$Q$46</definedName>
    <definedName name="_xlnm.Print_Area" localSheetId="12">'11月 '!$A$1:$Q$46</definedName>
    <definedName name="_xlnm.Print_Area" localSheetId="13">'12月'!$A$1:$Q$46</definedName>
    <definedName name="_xlnm.Print_Area" localSheetId="14">'１月'!$A$1:$Q$46</definedName>
    <definedName name="_xlnm.Print_Area" localSheetId="15">'２月'!$A$1:$Q$46</definedName>
    <definedName name="_xlnm.Print_Area" localSheetId="6">'５月 '!$A$1:$Q$46</definedName>
    <definedName name="_xlnm.Print_Area" localSheetId="7">'６月 '!$A$1:$Q$46</definedName>
    <definedName name="_xlnm.Print_Area" localSheetId="8">'７月'!$A$1:$Q$46</definedName>
    <definedName name="_xlnm.Print_Area" localSheetId="9">'８月 '!$A$1:$Q$46</definedName>
    <definedName name="_xlnm.Print_Area" localSheetId="10">'９月 '!$A$1:$Q$46</definedName>
    <definedName name="_xlnm.Print_Area" localSheetId="5">記録簿４月!$A$1:$Q$46</definedName>
    <definedName name="_xlnm.Print_Area" localSheetId="1">記録簿の使い方!$A$1:$Q$58</definedName>
    <definedName name="_xlnm.Print_Area" localSheetId="0">様式３・４作成説明!$A$1:$X$63</definedName>
    <definedName name="_xlnm.Print_Area" localSheetId="3">'様式３－２'!$A$1:$W$51</definedName>
    <definedName name="_xlnm.Print_Area" localSheetId="4">'様式４－１（単独校）'!$A$1:$M$32</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S39" i="48" l="1"/>
  <c r="S38" i="48"/>
  <c r="S37" i="48"/>
  <c r="S36" i="48"/>
  <c r="S35" i="48"/>
  <c r="S34" i="48"/>
  <c r="S33" i="48"/>
  <c r="S32" i="48"/>
  <c r="S31" i="48"/>
  <c r="S30" i="48"/>
  <c r="S29" i="48"/>
  <c r="S28" i="48"/>
  <c r="S27" i="48"/>
  <c r="S26" i="48"/>
  <c r="S25" i="48"/>
  <c r="S24" i="48"/>
  <c r="S23" i="48"/>
  <c r="S22" i="48"/>
  <c r="S21" i="48"/>
  <c r="S20" i="48"/>
  <c r="S19" i="48"/>
  <c r="S18" i="48"/>
  <c r="S17" i="48"/>
  <c r="S16" i="48"/>
  <c r="S15" i="48"/>
  <c r="S39" i="47"/>
  <c r="S38" i="47"/>
  <c r="S37" i="47"/>
  <c r="S36" i="47"/>
  <c r="S35" i="47"/>
  <c r="S34" i="47"/>
  <c r="S33" i="47"/>
  <c r="S32" i="47"/>
  <c r="S31" i="47"/>
  <c r="S30" i="47"/>
  <c r="S29" i="47"/>
  <c r="S28" i="47"/>
  <c r="S27" i="47"/>
  <c r="S26" i="47"/>
  <c r="S25" i="47"/>
  <c r="S24" i="47"/>
  <c r="S23" i="47"/>
  <c r="S22" i="47"/>
  <c r="S21" i="47"/>
  <c r="S20" i="47"/>
  <c r="S19" i="47"/>
  <c r="S18" i="47"/>
  <c r="S17" i="47"/>
  <c r="S16" i="47"/>
  <c r="S15" i="47"/>
  <c r="S39" i="46"/>
  <c r="S38" i="46"/>
  <c r="S37" i="46"/>
  <c r="S36" i="46"/>
  <c r="S35" i="46"/>
  <c r="S34" i="46"/>
  <c r="S33" i="46"/>
  <c r="S32" i="46"/>
  <c r="S31" i="46"/>
  <c r="S30" i="46"/>
  <c r="S29" i="46"/>
  <c r="S28" i="46"/>
  <c r="S27" i="46"/>
  <c r="S26" i="46"/>
  <c r="S25" i="46"/>
  <c r="S24" i="46"/>
  <c r="S23" i="46"/>
  <c r="S22" i="46"/>
  <c r="S21" i="46"/>
  <c r="S20" i="46"/>
  <c r="S19" i="46"/>
  <c r="S18" i="46"/>
  <c r="S17" i="46"/>
  <c r="S16" i="46"/>
  <c r="S15" i="46"/>
  <c r="S39" i="45"/>
  <c r="S38" i="45"/>
  <c r="S37" i="45"/>
  <c r="S36" i="45"/>
  <c r="S35" i="45"/>
  <c r="S34" i="45"/>
  <c r="S33" i="45"/>
  <c r="S32" i="45"/>
  <c r="S31" i="45"/>
  <c r="S30" i="45"/>
  <c r="S29" i="45"/>
  <c r="S28" i="45"/>
  <c r="S27" i="45"/>
  <c r="S26" i="45"/>
  <c r="S25" i="45"/>
  <c r="S24" i="45"/>
  <c r="S23" i="45"/>
  <c r="S22" i="45"/>
  <c r="S21" i="45"/>
  <c r="S20" i="45"/>
  <c r="S19" i="45"/>
  <c r="S18" i="45"/>
  <c r="S17" i="45"/>
  <c r="S16" i="45"/>
  <c r="S15" i="45"/>
  <c r="S39" i="44"/>
  <c r="S38" i="44"/>
  <c r="S37" i="44"/>
  <c r="S36" i="44"/>
  <c r="S35" i="44"/>
  <c r="S34" i="44"/>
  <c r="S33" i="44"/>
  <c r="S32" i="44"/>
  <c r="S31" i="44"/>
  <c r="S30" i="44"/>
  <c r="S29" i="44"/>
  <c r="S28" i="44"/>
  <c r="S27" i="44"/>
  <c r="S26" i="44"/>
  <c r="S25" i="44"/>
  <c r="S24" i="44"/>
  <c r="S23" i="44"/>
  <c r="S22" i="44"/>
  <c r="S21" i="44"/>
  <c r="S20" i="44"/>
  <c r="S19" i="44"/>
  <c r="S18" i="44"/>
  <c r="S17" i="44"/>
  <c r="S16" i="44"/>
  <c r="S15" i="44"/>
  <c r="S39" i="43"/>
  <c r="S38" i="43"/>
  <c r="S37" i="43"/>
  <c r="S36" i="43"/>
  <c r="S35" i="43"/>
  <c r="S34" i="43"/>
  <c r="S33" i="43"/>
  <c r="S32" i="43"/>
  <c r="S31" i="43"/>
  <c r="S30" i="43"/>
  <c r="S29" i="43"/>
  <c r="S28" i="43"/>
  <c r="S27" i="43"/>
  <c r="S26" i="43"/>
  <c r="S25" i="43"/>
  <c r="S24" i="43"/>
  <c r="S23" i="43"/>
  <c r="S22" i="43"/>
  <c r="S21" i="43"/>
  <c r="S20" i="43"/>
  <c r="S19" i="43"/>
  <c r="S18" i="43"/>
  <c r="S17" i="43"/>
  <c r="S16" i="43"/>
  <c r="S15" i="43"/>
  <c r="S39" i="42"/>
  <c r="S38" i="42"/>
  <c r="S37" i="42"/>
  <c r="S36" i="42"/>
  <c r="S35" i="42"/>
  <c r="S34" i="42"/>
  <c r="S33" i="42"/>
  <c r="S32" i="42"/>
  <c r="S31" i="42"/>
  <c r="S30" i="42"/>
  <c r="S29" i="42"/>
  <c r="S28" i="42"/>
  <c r="S27" i="42"/>
  <c r="S26" i="42"/>
  <c r="S25" i="42"/>
  <c r="S24" i="42"/>
  <c r="S23" i="42"/>
  <c r="S22" i="42"/>
  <c r="S21" i="42"/>
  <c r="S20" i="42"/>
  <c r="S19" i="42"/>
  <c r="S18" i="42"/>
  <c r="S17" i="42"/>
  <c r="S16" i="42"/>
  <c r="S15" i="42"/>
  <c r="S39" i="41"/>
  <c r="S38" i="41"/>
  <c r="S37" i="41"/>
  <c r="S36" i="41"/>
  <c r="S35" i="41"/>
  <c r="S34" i="41"/>
  <c r="S33" i="41"/>
  <c r="S32" i="41"/>
  <c r="S31" i="41"/>
  <c r="S30" i="41"/>
  <c r="S29" i="41"/>
  <c r="S28" i="41"/>
  <c r="S27" i="41"/>
  <c r="S26" i="41"/>
  <c r="S25" i="41"/>
  <c r="S24" i="41"/>
  <c r="S23" i="41"/>
  <c r="S22" i="41"/>
  <c r="S21" i="41"/>
  <c r="S20" i="41"/>
  <c r="S19" i="41"/>
  <c r="S18" i="41"/>
  <c r="S17" i="41"/>
  <c r="S16" i="41"/>
  <c r="S15" i="41"/>
  <c r="S39" i="40"/>
  <c r="S38" i="40"/>
  <c r="S37" i="40"/>
  <c r="S36" i="40"/>
  <c r="S35" i="40"/>
  <c r="S34" i="40"/>
  <c r="S33" i="40"/>
  <c r="S32" i="40"/>
  <c r="S31" i="40"/>
  <c r="S30" i="40"/>
  <c r="S29" i="40"/>
  <c r="S28" i="40"/>
  <c r="S27" i="40"/>
  <c r="S26" i="40"/>
  <c r="S25" i="40"/>
  <c r="S24" i="40"/>
  <c r="S23" i="40"/>
  <c r="S22" i="40"/>
  <c r="S21" i="40"/>
  <c r="S20" i="40"/>
  <c r="S19" i="40"/>
  <c r="S18" i="40"/>
  <c r="S17" i="40"/>
  <c r="S16" i="40"/>
  <c r="S15" i="40"/>
  <c r="S39" i="39"/>
  <c r="S38" i="39"/>
  <c r="S37" i="39"/>
  <c r="S36" i="39"/>
  <c r="S35" i="39"/>
  <c r="S34" i="39"/>
  <c r="S33" i="39"/>
  <c r="S32" i="39"/>
  <c r="S31" i="39"/>
  <c r="S30" i="39"/>
  <c r="S29" i="39"/>
  <c r="S28" i="39"/>
  <c r="S27" i="39"/>
  <c r="S26" i="39"/>
  <c r="S25" i="39"/>
  <c r="S24" i="39"/>
  <c r="S23" i="39"/>
  <c r="S22" i="39"/>
  <c r="S21" i="39"/>
  <c r="S20" i="39"/>
  <c r="S19" i="39"/>
  <c r="S18" i="39"/>
  <c r="S17" i="39"/>
  <c r="S16" i="39"/>
  <c r="S15" i="39"/>
  <c r="S39" i="22"/>
  <c r="S38" i="22"/>
  <c r="S37" i="22"/>
  <c r="S36" i="22"/>
  <c r="S35" i="22"/>
  <c r="S34" i="22"/>
  <c r="S33" i="22"/>
  <c r="S32" i="22"/>
  <c r="S31" i="22"/>
  <c r="S30" i="22"/>
  <c r="S29" i="22"/>
  <c r="S28" i="22"/>
  <c r="S27" i="22"/>
  <c r="S26" i="22"/>
  <c r="S25" i="22"/>
  <c r="S24" i="22"/>
  <c r="S23" i="22"/>
  <c r="S22" i="22"/>
  <c r="S21" i="22"/>
  <c r="S20" i="22"/>
  <c r="S19" i="22"/>
  <c r="S18" i="22"/>
  <c r="S17" i="22"/>
  <c r="S16" i="22"/>
  <c r="S15" i="22"/>
  <c r="O39" i="49" l="1"/>
  <c r="P35" i="49"/>
  <c r="M35" i="49"/>
  <c r="L35" i="49"/>
  <c r="K35" i="49"/>
  <c r="I35" i="49"/>
  <c r="G35" i="49"/>
  <c r="E35" i="49"/>
  <c r="C35" i="49"/>
  <c r="P34" i="49"/>
  <c r="M34" i="49"/>
  <c r="L34" i="49"/>
  <c r="K34" i="49"/>
  <c r="I34" i="49"/>
  <c r="G34" i="49"/>
  <c r="E34" i="49"/>
  <c r="C34" i="49"/>
  <c r="P33" i="49"/>
  <c r="M33" i="49"/>
  <c r="L33" i="49"/>
  <c r="K33" i="49"/>
  <c r="I33" i="49"/>
  <c r="G33" i="49"/>
  <c r="E33" i="49"/>
  <c r="C33" i="49"/>
  <c r="P32" i="49"/>
  <c r="M32" i="49"/>
  <c r="L32" i="49"/>
  <c r="K32" i="49"/>
  <c r="I32" i="49"/>
  <c r="G32" i="49"/>
  <c r="E32" i="49"/>
  <c r="C32" i="49"/>
  <c r="P31" i="49"/>
  <c r="M31" i="49"/>
  <c r="L31" i="49"/>
  <c r="K31" i="49"/>
  <c r="I31" i="49"/>
  <c r="G31" i="49"/>
  <c r="E31" i="49"/>
  <c r="C31" i="49"/>
  <c r="P30" i="49"/>
  <c r="M30" i="49"/>
  <c r="L30" i="49"/>
  <c r="K30" i="49"/>
  <c r="I30" i="49"/>
  <c r="G30" i="49"/>
  <c r="E30" i="49"/>
  <c r="C30" i="49"/>
  <c r="P29" i="49"/>
  <c r="M29" i="49"/>
  <c r="L29" i="49"/>
  <c r="K29" i="49"/>
  <c r="I29" i="49"/>
  <c r="G29" i="49"/>
  <c r="E29" i="49"/>
  <c r="C29" i="49"/>
  <c r="P28" i="49"/>
  <c r="M28" i="49"/>
  <c r="L28" i="49"/>
  <c r="K28" i="49"/>
  <c r="I28" i="49"/>
  <c r="G28" i="49"/>
  <c r="E28" i="49"/>
  <c r="C28" i="49"/>
  <c r="P27" i="49"/>
  <c r="M27" i="49"/>
  <c r="L27" i="49"/>
  <c r="K27" i="49"/>
  <c r="I27" i="49"/>
  <c r="G27" i="49"/>
  <c r="E27" i="49"/>
  <c r="C27" i="49"/>
  <c r="P26" i="49"/>
  <c r="M26" i="49"/>
  <c r="L26" i="49"/>
  <c r="K26" i="49"/>
  <c r="I26" i="49"/>
  <c r="G26" i="49"/>
  <c r="E26" i="49"/>
  <c r="C26" i="49"/>
  <c r="P25" i="49"/>
  <c r="P36" i="49" s="1"/>
  <c r="M25" i="49"/>
  <c r="L25" i="49"/>
  <c r="K25" i="49"/>
  <c r="I25" i="49"/>
  <c r="G25" i="49"/>
  <c r="E25" i="49"/>
  <c r="C25" i="49"/>
  <c r="B4" i="48"/>
  <c r="B4" i="47"/>
  <c r="B4" i="46"/>
  <c r="B4" i="45"/>
  <c r="B4" i="44"/>
  <c r="B4" i="43"/>
  <c r="B4" i="42"/>
  <c r="B4" i="41"/>
  <c r="B4" i="40"/>
  <c r="B4" i="39"/>
  <c r="R29" i="49" l="1"/>
  <c r="R33" i="49"/>
  <c r="I36" i="49"/>
  <c r="R25" i="49"/>
  <c r="C36" i="49"/>
  <c r="K36" i="49"/>
  <c r="R30" i="49"/>
  <c r="R34" i="49"/>
  <c r="E36" i="49"/>
  <c r="L36" i="49"/>
  <c r="R27" i="49"/>
  <c r="R31" i="49"/>
  <c r="R35" i="49"/>
  <c r="G36" i="49"/>
  <c r="M36" i="49"/>
  <c r="R28" i="49"/>
  <c r="R32" i="49"/>
  <c r="R26" i="49"/>
  <c r="B6" i="48"/>
  <c r="D6" i="48"/>
  <c r="K6" i="48"/>
  <c r="M6" i="48"/>
  <c r="B7" i="48"/>
  <c r="D7" i="48"/>
  <c r="F7" i="48"/>
  <c r="D8" i="48"/>
  <c r="F8" i="48"/>
  <c r="K8" i="48"/>
  <c r="M8" i="48"/>
  <c r="N8" i="48"/>
  <c r="D9" i="48"/>
  <c r="F9" i="48"/>
  <c r="B6" i="47"/>
  <c r="D6" i="47"/>
  <c r="K6" i="47"/>
  <c r="M6" i="47"/>
  <c r="B7" i="47"/>
  <c r="D7" i="47"/>
  <c r="F7" i="47"/>
  <c r="D8" i="47"/>
  <c r="F8" i="47"/>
  <c r="K8" i="47"/>
  <c r="M8" i="47"/>
  <c r="N8" i="47"/>
  <c r="D9" i="47"/>
  <c r="F9" i="47"/>
  <c r="B6" i="46"/>
  <c r="D6" i="46"/>
  <c r="K6" i="46"/>
  <c r="M6" i="46"/>
  <c r="B7" i="46"/>
  <c r="D7" i="46"/>
  <c r="F7" i="46"/>
  <c r="D8" i="46"/>
  <c r="F8" i="46"/>
  <c r="K8" i="46"/>
  <c r="M8" i="46"/>
  <c r="N8" i="46"/>
  <c r="D9" i="46"/>
  <c r="F9" i="46"/>
  <c r="B6" i="45"/>
  <c r="D6" i="45"/>
  <c r="K6" i="45"/>
  <c r="M6" i="45"/>
  <c r="B7" i="45"/>
  <c r="D7" i="45"/>
  <c r="F7" i="45"/>
  <c r="D8" i="45"/>
  <c r="F8" i="45"/>
  <c r="K8" i="45"/>
  <c r="M8" i="45"/>
  <c r="N8" i="45"/>
  <c r="D9" i="45"/>
  <c r="F9" i="45"/>
  <c r="B6" i="44"/>
  <c r="D6" i="44"/>
  <c r="K6" i="44"/>
  <c r="M6" i="44"/>
  <c r="B7" i="44"/>
  <c r="D7" i="44"/>
  <c r="F7" i="44"/>
  <c r="D8" i="44"/>
  <c r="F8" i="44"/>
  <c r="K8" i="44"/>
  <c r="M8" i="44"/>
  <c r="N8" i="44"/>
  <c r="D9" i="44"/>
  <c r="F9" i="44"/>
  <c r="B6" i="43"/>
  <c r="D6" i="43"/>
  <c r="K6" i="43"/>
  <c r="M6" i="43"/>
  <c r="B7" i="43"/>
  <c r="D7" i="43"/>
  <c r="F7" i="43"/>
  <c r="D8" i="43"/>
  <c r="F8" i="43"/>
  <c r="K8" i="43"/>
  <c r="M8" i="43"/>
  <c r="N8" i="43"/>
  <c r="D9" i="43"/>
  <c r="F9" i="43"/>
  <c r="B6" i="42"/>
  <c r="D6" i="42"/>
  <c r="K6" i="42"/>
  <c r="M6" i="42"/>
  <c r="B7" i="42"/>
  <c r="D7" i="42"/>
  <c r="F7" i="42"/>
  <c r="D8" i="42"/>
  <c r="F8" i="42"/>
  <c r="K8" i="42"/>
  <c r="M8" i="42"/>
  <c r="N8" i="42"/>
  <c r="D9" i="42"/>
  <c r="F9" i="42"/>
  <c r="B6" i="41"/>
  <c r="D6" i="41"/>
  <c r="K6" i="41"/>
  <c r="M6" i="41"/>
  <c r="B7" i="41"/>
  <c r="D7" i="41"/>
  <c r="F7" i="41"/>
  <c r="D8" i="41"/>
  <c r="F8" i="41"/>
  <c r="K8" i="41"/>
  <c r="M8" i="41"/>
  <c r="N8" i="41"/>
  <c r="D9" i="41"/>
  <c r="F9" i="41"/>
  <c r="B6" i="40"/>
  <c r="D6" i="40"/>
  <c r="K6" i="40"/>
  <c r="M6" i="40"/>
  <c r="B7" i="40"/>
  <c r="D7" i="40"/>
  <c r="F7" i="40"/>
  <c r="D8" i="40"/>
  <c r="F8" i="40"/>
  <c r="K8" i="40"/>
  <c r="M8" i="40"/>
  <c r="N8" i="40"/>
  <c r="D9" i="40"/>
  <c r="F9" i="40"/>
  <c r="B6" i="39"/>
  <c r="D6" i="39"/>
  <c r="K6" i="39"/>
  <c r="M6" i="39"/>
  <c r="B7" i="39"/>
  <c r="D7" i="39"/>
  <c r="F7" i="39"/>
  <c r="D8" i="39"/>
  <c r="F8" i="39"/>
  <c r="K8" i="39"/>
  <c r="M8" i="39"/>
  <c r="N8" i="39"/>
  <c r="D9" i="39"/>
  <c r="F9" i="39"/>
  <c r="N38" i="49" l="1"/>
  <c r="N39" i="49" s="1"/>
  <c r="R36" i="49"/>
  <c r="E38" i="49"/>
  <c r="E39" i="49" s="1"/>
  <c r="L57" i="51" l="1"/>
  <c r="I57" i="51"/>
  <c r="P56" i="51"/>
  <c r="L56" i="51"/>
  <c r="I56" i="51"/>
  <c r="F56" i="51"/>
  <c r="BC42" i="48" l="1"/>
  <c r="BB42" i="48"/>
  <c r="BA42" i="48"/>
  <c r="AZ42" i="48"/>
  <c r="AY42" i="48"/>
  <c r="AX42" i="48"/>
  <c r="AW42" i="48"/>
  <c r="AV42" i="48"/>
  <c r="AT42" i="48"/>
  <c r="AS42" i="48"/>
  <c r="AR42" i="48"/>
  <c r="AQ42" i="48"/>
  <c r="AP42" i="48"/>
  <c r="AO42" i="48"/>
  <c r="AN42" i="48"/>
  <c r="AM42" i="48"/>
  <c r="BC41" i="48"/>
  <c r="BB41" i="48"/>
  <c r="BA41" i="48"/>
  <c r="AZ41" i="48"/>
  <c r="AY41" i="48"/>
  <c r="AX41" i="48"/>
  <c r="AW41" i="48"/>
  <c r="AV41" i="48"/>
  <c r="AT41" i="48"/>
  <c r="AS41" i="48"/>
  <c r="AR41" i="48"/>
  <c r="AQ41" i="48"/>
  <c r="AP41" i="48"/>
  <c r="AO41" i="48"/>
  <c r="AN41" i="48"/>
  <c r="AM41" i="48"/>
  <c r="BC40" i="48"/>
  <c r="BB40" i="48"/>
  <c r="BA40" i="48"/>
  <c r="AZ40" i="48"/>
  <c r="AY40" i="48"/>
  <c r="AX40" i="48"/>
  <c r="AW40" i="48"/>
  <c r="AV40" i="48"/>
  <c r="AT40" i="48"/>
  <c r="AS40" i="48"/>
  <c r="AR40" i="48"/>
  <c r="AQ40" i="48"/>
  <c r="AP40" i="48"/>
  <c r="AO40" i="48"/>
  <c r="AN40" i="48"/>
  <c r="AM40" i="48"/>
  <c r="BC39" i="48"/>
  <c r="BB39" i="48"/>
  <c r="BA39" i="48"/>
  <c r="AZ39" i="48"/>
  <c r="AY39" i="48"/>
  <c r="AX39" i="48"/>
  <c r="AW39" i="48"/>
  <c r="AV39" i="48"/>
  <c r="AT39" i="48"/>
  <c r="AS39" i="48"/>
  <c r="AR39" i="48"/>
  <c r="AQ39" i="48"/>
  <c r="AP39" i="48"/>
  <c r="AO39" i="48"/>
  <c r="AN39" i="48"/>
  <c r="AM39" i="48"/>
  <c r="BC38" i="48"/>
  <c r="BB38" i="48"/>
  <c r="BA38" i="48"/>
  <c r="AZ38" i="48"/>
  <c r="AY38" i="48"/>
  <c r="AX38" i="48"/>
  <c r="AW38" i="48"/>
  <c r="AV38" i="48"/>
  <c r="AT38" i="48"/>
  <c r="AS38" i="48"/>
  <c r="AR38" i="48"/>
  <c r="AQ38" i="48"/>
  <c r="AP38" i="48"/>
  <c r="AO38" i="48"/>
  <c r="AN38" i="48"/>
  <c r="AM38" i="48"/>
  <c r="BC37" i="48"/>
  <c r="BB37" i="48"/>
  <c r="BA37" i="48"/>
  <c r="AZ37" i="48"/>
  <c r="AY37" i="48"/>
  <c r="AX37" i="48"/>
  <c r="AW37" i="48"/>
  <c r="AV37" i="48"/>
  <c r="AT37" i="48"/>
  <c r="AS37" i="48"/>
  <c r="AR37" i="48"/>
  <c r="AQ37" i="48"/>
  <c r="AP37" i="48"/>
  <c r="AO37" i="48"/>
  <c r="AN37" i="48"/>
  <c r="AM37" i="48"/>
  <c r="BC36" i="48"/>
  <c r="BB36" i="48"/>
  <c r="BA36" i="48"/>
  <c r="AZ36" i="48"/>
  <c r="AY36" i="48"/>
  <c r="AX36" i="48"/>
  <c r="AW36" i="48"/>
  <c r="AV36" i="48"/>
  <c r="AT36" i="48"/>
  <c r="AS36" i="48"/>
  <c r="AR36" i="48"/>
  <c r="AQ36" i="48"/>
  <c r="AP36" i="48"/>
  <c r="AO36" i="48"/>
  <c r="AN36" i="48"/>
  <c r="AM36" i="48"/>
  <c r="BC35" i="48"/>
  <c r="BB35" i="48"/>
  <c r="BA35" i="48"/>
  <c r="AZ35" i="48"/>
  <c r="AY35" i="48"/>
  <c r="AX35" i="48"/>
  <c r="AW35" i="48"/>
  <c r="AV35" i="48"/>
  <c r="AT35" i="48"/>
  <c r="AS35" i="48"/>
  <c r="AR35" i="48"/>
  <c r="AQ35" i="48"/>
  <c r="AP35" i="48"/>
  <c r="AO35" i="48"/>
  <c r="AN35" i="48"/>
  <c r="AM35" i="48"/>
  <c r="BC34" i="48"/>
  <c r="BB34" i="48"/>
  <c r="BA34" i="48"/>
  <c r="AZ34" i="48"/>
  <c r="AY34" i="48"/>
  <c r="AX34" i="48"/>
  <c r="AW34" i="48"/>
  <c r="AV34" i="48"/>
  <c r="AT34" i="48"/>
  <c r="AS34" i="48"/>
  <c r="AR34" i="48"/>
  <c r="AQ34" i="48"/>
  <c r="AP34" i="48"/>
  <c r="AO34" i="48"/>
  <c r="AN34" i="48"/>
  <c r="AM34" i="48"/>
  <c r="BC33" i="48"/>
  <c r="BB33" i="48"/>
  <c r="BA33" i="48"/>
  <c r="AZ33" i="48"/>
  <c r="AY33" i="48"/>
  <c r="AX33" i="48"/>
  <c r="AW33" i="48"/>
  <c r="AV33" i="48"/>
  <c r="AT33" i="48"/>
  <c r="AS33" i="48"/>
  <c r="AR33" i="48"/>
  <c r="AQ33" i="48"/>
  <c r="AP33" i="48"/>
  <c r="AO33" i="48"/>
  <c r="AN33" i="48"/>
  <c r="AM33" i="48"/>
  <c r="BC32" i="48"/>
  <c r="BB32" i="48"/>
  <c r="BA32" i="48"/>
  <c r="AZ32" i="48"/>
  <c r="AY32" i="48"/>
  <c r="AX32" i="48"/>
  <c r="AW32" i="48"/>
  <c r="AV32" i="48"/>
  <c r="AT32" i="48"/>
  <c r="AS32" i="48"/>
  <c r="AR32" i="48"/>
  <c r="AQ32" i="48"/>
  <c r="AP32" i="48"/>
  <c r="AO32" i="48"/>
  <c r="AN32" i="48"/>
  <c r="AM32" i="48"/>
  <c r="BC31" i="48"/>
  <c r="BB31" i="48"/>
  <c r="BA31" i="48"/>
  <c r="AZ31" i="48"/>
  <c r="AY31" i="48"/>
  <c r="AX31" i="48"/>
  <c r="AW31" i="48"/>
  <c r="AV31" i="48"/>
  <c r="AT31" i="48"/>
  <c r="AS31" i="48"/>
  <c r="AR31" i="48"/>
  <c r="AQ31" i="48"/>
  <c r="AP31" i="48"/>
  <c r="AO31" i="48"/>
  <c r="AN31" i="48"/>
  <c r="AM31" i="48"/>
  <c r="BC30" i="48"/>
  <c r="BB30" i="48"/>
  <c r="BA30" i="48"/>
  <c r="AZ30" i="48"/>
  <c r="AY30" i="48"/>
  <c r="AX30" i="48"/>
  <c r="AW30" i="48"/>
  <c r="AV30" i="48"/>
  <c r="AT30" i="48"/>
  <c r="AS30" i="48"/>
  <c r="AR30" i="48"/>
  <c r="AQ30" i="48"/>
  <c r="AP30" i="48"/>
  <c r="AO30" i="48"/>
  <c r="AN30" i="48"/>
  <c r="AM30" i="48"/>
  <c r="BC29" i="48"/>
  <c r="BB29" i="48"/>
  <c r="BA29" i="48"/>
  <c r="AZ29" i="48"/>
  <c r="AY29" i="48"/>
  <c r="AX29" i="48"/>
  <c r="AW29" i="48"/>
  <c r="AV29" i="48"/>
  <c r="AT29" i="48"/>
  <c r="AS29" i="48"/>
  <c r="AR29" i="48"/>
  <c r="AQ29" i="48"/>
  <c r="AP29" i="48"/>
  <c r="AO29" i="48"/>
  <c r="AN29" i="48"/>
  <c r="AM29" i="48"/>
  <c r="BC28" i="48"/>
  <c r="BB28" i="48"/>
  <c r="BA28" i="48"/>
  <c r="AZ28" i="48"/>
  <c r="AY28" i="48"/>
  <c r="AX28" i="48"/>
  <c r="AW28" i="48"/>
  <c r="AV28" i="48"/>
  <c r="AT28" i="48"/>
  <c r="AS28" i="48"/>
  <c r="AR28" i="48"/>
  <c r="AQ28" i="48"/>
  <c r="AP28" i="48"/>
  <c r="AO28" i="48"/>
  <c r="AN28" i="48"/>
  <c r="AM28" i="48"/>
  <c r="BC27" i="48"/>
  <c r="BB27" i="48"/>
  <c r="BA27" i="48"/>
  <c r="AZ27" i="48"/>
  <c r="AY27" i="48"/>
  <c r="AX27" i="48"/>
  <c r="AW27" i="48"/>
  <c r="AV27" i="48"/>
  <c r="AT27" i="48"/>
  <c r="AS27" i="48"/>
  <c r="AR27" i="48"/>
  <c r="AQ27" i="48"/>
  <c r="AP27" i="48"/>
  <c r="AO27" i="48"/>
  <c r="AN27" i="48"/>
  <c r="AM27" i="48"/>
  <c r="BC26" i="48"/>
  <c r="BB26" i="48"/>
  <c r="BA26" i="48"/>
  <c r="AZ26" i="48"/>
  <c r="AY26" i="48"/>
  <c r="AX26" i="48"/>
  <c r="AW26" i="48"/>
  <c r="AV26" i="48"/>
  <c r="AT26" i="48"/>
  <c r="AS26" i="48"/>
  <c r="AR26" i="48"/>
  <c r="AQ26" i="48"/>
  <c r="AP26" i="48"/>
  <c r="AO26" i="48"/>
  <c r="AN26" i="48"/>
  <c r="AM26" i="48"/>
  <c r="BC25" i="48"/>
  <c r="BB25" i="48"/>
  <c r="BA25" i="48"/>
  <c r="AZ25" i="48"/>
  <c r="AY25" i="48"/>
  <c r="AX25" i="48"/>
  <c r="AW25" i="48"/>
  <c r="AV25" i="48"/>
  <c r="AT25" i="48"/>
  <c r="AS25" i="48"/>
  <c r="AR25" i="48"/>
  <c r="AQ25" i="48"/>
  <c r="AP25" i="48"/>
  <c r="AO25" i="48"/>
  <c r="AN25" i="48"/>
  <c r="AM25" i="48"/>
  <c r="BC24" i="48"/>
  <c r="BB24" i="48"/>
  <c r="BA24" i="48"/>
  <c r="AZ24" i="48"/>
  <c r="AY24" i="48"/>
  <c r="AX24" i="48"/>
  <c r="AW24" i="48"/>
  <c r="AV24" i="48"/>
  <c r="AT24" i="48"/>
  <c r="AS24" i="48"/>
  <c r="AR24" i="48"/>
  <c r="AQ24" i="48"/>
  <c r="AP24" i="48"/>
  <c r="AO24" i="48"/>
  <c r="AN24" i="48"/>
  <c r="AM24" i="48"/>
  <c r="BC23" i="48"/>
  <c r="BB23" i="48"/>
  <c r="BA23" i="48"/>
  <c r="AZ23" i="48"/>
  <c r="AY23" i="48"/>
  <c r="AX23" i="48"/>
  <c r="AW23" i="48"/>
  <c r="AV23" i="48"/>
  <c r="AT23" i="48"/>
  <c r="AS23" i="48"/>
  <c r="AR23" i="48"/>
  <c r="AQ23" i="48"/>
  <c r="AP23" i="48"/>
  <c r="AO23" i="48"/>
  <c r="AN23" i="48"/>
  <c r="AM23" i="48"/>
  <c r="BC22" i="48"/>
  <c r="BB22" i="48"/>
  <c r="BA22" i="48"/>
  <c r="AZ22" i="48"/>
  <c r="AY22" i="48"/>
  <c r="AX22" i="48"/>
  <c r="AW22" i="48"/>
  <c r="AV22" i="48"/>
  <c r="AT22" i="48"/>
  <c r="AS22" i="48"/>
  <c r="AR22" i="48"/>
  <c r="AQ22" i="48"/>
  <c r="AP22" i="48"/>
  <c r="AO22" i="48"/>
  <c r="AN22" i="48"/>
  <c r="AM22" i="48"/>
  <c r="BC21" i="48"/>
  <c r="BB21" i="48"/>
  <c r="BA21" i="48"/>
  <c r="AZ21" i="48"/>
  <c r="AY21" i="48"/>
  <c r="AX21" i="48"/>
  <c r="AW21" i="48"/>
  <c r="AV21" i="48"/>
  <c r="AT21" i="48"/>
  <c r="AS21" i="48"/>
  <c r="AR21" i="48"/>
  <c r="AQ21" i="48"/>
  <c r="AP21" i="48"/>
  <c r="AO21" i="48"/>
  <c r="AN21" i="48"/>
  <c r="AM21" i="48"/>
  <c r="BC20" i="48"/>
  <c r="BB20" i="48"/>
  <c r="BA20" i="48"/>
  <c r="AZ20" i="48"/>
  <c r="AY20" i="48"/>
  <c r="AX20" i="48"/>
  <c r="AW20" i="48"/>
  <c r="AV20" i="48"/>
  <c r="AT20" i="48"/>
  <c r="AS20" i="48"/>
  <c r="AR20" i="48"/>
  <c r="AQ20" i="48"/>
  <c r="AP20" i="48"/>
  <c r="AO20" i="48"/>
  <c r="AN20" i="48"/>
  <c r="AM20" i="48"/>
  <c r="BC19" i="48"/>
  <c r="BB19" i="48"/>
  <c r="BA19" i="48"/>
  <c r="AZ19" i="48"/>
  <c r="AY19" i="48"/>
  <c r="AX19" i="48"/>
  <c r="AW19" i="48"/>
  <c r="AV19" i="48"/>
  <c r="AT19" i="48"/>
  <c r="AS19" i="48"/>
  <c r="AR19" i="48"/>
  <c r="AQ19" i="48"/>
  <c r="AP19" i="48"/>
  <c r="AO19" i="48"/>
  <c r="AN19" i="48"/>
  <c r="AM19" i="48"/>
  <c r="BC18" i="48"/>
  <c r="BB18" i="48"/>
  <c r="BA18" i="48"/>
  <c r="AZ18" i="48"/>
  <c r="AY18" i="48"/>
  <c r="AX18" i="48"/>
  <c r="AW18" i="48"/>
  <c r="AV18" i="48"/>
  <c r="AT18" i="48"/>
  <c r="AS18" i="48"/>
  <c r="AR18" i="48"/>
  <c r="AQ18" i="48"/>
  <c r="AP18" i="48"/>
  <c r="AO18" i="48"/>
  <c r="AN18" i="48"/>
  <c r="AM18" i="48"/>
  <c r="BC17" i="48"/>
  <c r="BB17" i="48"/>
  <c r="BA17" i="48"/>
  <c r="AZ17" i="48"/>
  <c r="AY17" i="48"/>
  <c r="AX17" i="48"/>
  <c r="AW17" i="48"/>
  <c r="AV17" i="48"/>
  <c r="AT17" i="48"/>
  <c r="AS17" i="48"/>
  <c r="AR17" i="48"/>
  <c r="AQ17" i="48"/>
  <c r="AP17" i="48"/>
  <c r="AO17" i="48"/>
  <c r="AN17" i="48"/>
  <c r="AM17" i="48"/>
  <c r="BC16" i="48"/>
  <c r="BB16" i="48"/>
  <c r="BA16" i="48"/>
  <c r="AZ16" i="48"/>
  <c r="AY16" i="48"/>
  <c r="AX16" i="48"/>
  <c r="AW16" i="48"/>
  <c r="AV16" i="48"/>
  <c r="AT16" i="48"/>
  <c r="AS16" i="48"/>
  <c r="AR16" i="48"/>
  <c r="AQ16" i="48"/>
  <c r="AP16" i="48"/>
  <c r="AO16" i="48"/>
  <c r="AN16" i="48"/>
  <c r="AM16" i="48"/>
  <c r="BC15" i="48"/>
  <c r="BB15" i="48"/>
  <c r="BA15" i="48"/>
  <c r="AZ15" i="48"/>
  <c r="AY15" i="48"/>
  <c r="AX15" i="48"/>
  <c r="AW15" i="48"/>
  <c r="AV15" i="48"/>
  <c r="AT15" i="48"/>
  <c r="AS15" i="48"/>
  <c r="AR15" i="48"/>
  <c r="AQ15" i="48"/>
  <c r="AP15" i="48"/>
  <c r="AO15" i="48"/>
  <c r="AN15" i="48"/>
  <c r="AM15" i="48"/>
  <c r="BC42" i="47"/>
  <c r="BB42" i="47"/>
  <c r="BA42" i="47"/>
  <c r="AZ42" i="47"/>
  <c r="AY42" i="47"/>
  <c r="AX42" i="47"/>
  <c r="AW42" i="47"/>
  <c r="AV42" i="47"/>
  <c r="AT42" i="47"/>
  <c r="AS42" i="47"/>
  <c r="AR42" i="47"/>
  <c r="AQ42" i="47"/>
  <c r="AP42" i="47"/>
  <c r="AO42" i="47"/>
  <c r="AN42" i="47"/>
  <c r="AM42" i="47"/>
  <c r="BC41" i="47"/>
  <c r="BB41" i="47"/>
  <c r="BA41" i="47"/>
  <c r="AZ41" i="47"/>
  <c r="AY41" i="47"/>
  <c r="AX41" i="47"/>
  <c r="AW41" i="47"/>
  <c r="AV41" i="47"/>
  <c r="AT41" i="47"/>
  <c r="AS41" i="47"/>
  <c r="AR41" i="47"/>
  <c r="AQ41" i="47"/>
  <c r="AP41" i="47"/>
  <c r="AO41" i="47"/>
  <c r="AN41" i="47"/>
  <c r="AM41" i="47"/>
  <c r="BC40" i="47"/>
  <c r="BB40" i="47"/>
  <c r="BA40" i="47"/>
  <c r="AZ40" i="47"/>
  <c r="AY40" i="47"/>
  <c r="AX40" i="47"/>
  <c r="AW40" i="47"/>
  <c r="AV40" i="47"/>
  <c r="AT40" i="47"/>
  <c r="AS40" i="47"/>
  <c r="AR40" i="47"/>
  <c r="AQ40" i="47"/>
  <c r="AP40" i="47"/>
  <c r="AO40" i="47"/>
  <c r="AN40" i="47"/>
  <c r="AM40" i="47"/>
  <c r="BC39" i="47"/>
  <c r="BB39" i="47"/>
  <c r="BA39" i="47"/>
  <c r="AZ39" i="47"/>
  <c r="AY39" i="47"/>
  <c r="AX39" i="47"/>
  <c r="AW39" i="47"/>
  <c r="AV39" i="47"/>
  <c r="AT39" i="47"/>
  <c r="AS39" i="47"/>
  <c r="AR39" i="47"/>
  <c r="AQ39" i="47"/>
  <c r="AP39" i="47"/>
  <c r="AO39" i="47"/>
  <c r="AN39" i="47"/>
  <c r="AM39" i="47"/>
  <c r="BC38" i="47"/>
  <c r="BB38" i="47"/>
  <c r="BA38" i="47"/>
  <c r="AZ38" i="47"/>
  <c r="AY38" i="47"/>
  <c r="AX38" i="47"/>
  <c r="AW38" i="47"/>
  <c r="AV38" i="47"/>
  <c r="AT38" i="47"/>
  <c r="AS38" i="47"/>
  <c r="AR38" i="47"/>
  <c r="AQ38" i="47"/>
  <c r="AP38" i="47"/>
  <c r="AO38" i="47"/>
  <c r="AN38" i="47"/>
  <c r="AM38" i="47"/>
  <c r="BC37" i="47"/>
  <c r="BB37" i="47"/>
  <c r="BA37" i="47"/>
  <c r="AZ37" i="47"/>
  <c r="AY37" i="47"/>
  <c r="AX37" i="47"/>
  <c r="AW37" i="47"/>
  <c r="AV37" i="47"/>
  <c r="AT37" i="47"/>
  <c r="AS37" i="47"/>
  <c r="AR37" i="47"/>
  <c r="AQ37" i="47"/>
  <c r="AP37" i="47"/>
  <c r="AO37" i="47"/>
  <c r="AN37" i="47"/>
  <c r="AM37" i="47"/>
  <c r="BC36" i="47"/>
  <c r="BB36" i="47"/>
  <c r="BA36" i="47"/>
  <c r="AZ36" i="47"/>
  <c r="AY36" i="47"/>
  <c r="AX36" i="47"/>
  <c r="AW36" i="47"/>
  <c r="AV36" i="47"/>
  <c r="AT36" i="47"/>
  <c r="AS36" i="47"/>
  <c r="AR36" i="47"/>
  <c r="AQ36" i="47"/>
  <c r="AP36" i="47"/>
  <c r="AO36" i="47"/>
  <c r="AN36" i="47"/>
  <c r="AM36" i="47"/>
  <c r="BC35" i="47"/>
  <c r="BB35" i="47"/>
  <c r="BA35" i="47"/>
  <c r="AZ35" i="47"/>
  <c r="AY35" i="47"/>
  <c r="AX35" i="47"/>
  <c r="AW35" i="47"/>
  <c r="AV35" i="47"/>
  <c r="AT35" i="47"/>
  <c r="AS35" i="47"/>
  <c r="AR35" i="47"/>
  <c r="AQ35" i="47"/>
  <c r="AP35" i="47"/>
  <c r="AO35" i="47"/>
  <c r="AN35" i="47"/>
  <c r="AM35" i="47"/>
  <c r="BC34" i="47"/>
  <c r="BB34" i="47"/>
  <c r="BA34" i="47"/>
  <c r="AZ34" i="47"/>
  <c r="AY34" i="47"/>
  <c r="AX34" i="47"/>
  <c r="AW34" i="47"/>
  <c r="AV34" i="47"/>
  <c r="AT34" i="47"/>
  <c r="AS34" i="47"/>
  <c r="AR34" i="47"/>
  <c r="AQ34" i="47"/>
  <c r="AP34" i="47"/>
  <c r="AO34" i="47"/>
  <c r="AN34" i="47"/>
  <c r="AM34" i="47"/>
  <c r="BC33" i="47"/>
  <c r="BB33" i="47"/>
  <c r="BA33" i="47"/>
  <c r="AZ33" i="47"/>
  <c r="AY33" i="47"/>
  <c r="AX33" i="47"/>
  <c r="AW33" i="47"/>
  <c r="AV33" i="47"/>
  <c r="AT33" i="47"/>
  <c r="AS33" i="47"/>
  <c r="AR33" i="47"/>
  <c r="AQ33" i="47"/>
  <c r="AP33" i="47"/>
  <c r="AO33" i="47"/>
  <c r="AN33" i="47"/>
  <c r="AM33" i="47"/>
  <c r="BC32" i="47"/>
  <c r="BB32" i="47"/>
  <c r="BA32" i="47"/>
  <c r="AZ32" i="47"/>
  <c r="AY32" i="47"/>
  <c r="AX32" i="47"/>
  <c r="AW32" i="47"/>
  <c r="AV32" i="47"/>
  <c r="AT32" i="47"/>
  <c r="AS32" i="47"/>
  <c r="AR32" i="47"/>
  <c r="AQ32" i="47"/>
  <c r="AP32" i="47"/>
  <c r="AO32" i="47"/>
  <c r="AN32" i="47"/>
  <c r="AM32" i="47"/>
  <c r="BC31" i="47"/>
  <c r="BB31" i="47"/>
  <c r="BA31" i="47"/>
  <c r="AZ31" i="47"/>
  <c r="AY31" i="47"/>
  <c r="AX31" i="47"/>
  <c r="AW31" i="47"/>
  <c r="AV31" i="47"/>
  <c r="AT31" i="47"/>
  <c r="AS31" i="47"/>
  <c r="AR31" i="47"/>
  <c r="AQ31" i="47"/>
  <c r="AP31" i="47"/>
  <c r="AO31" i="47"/>
  <c r="AN31" i="47"/>
  <c r="AM31" i="47"/>
  <c r="BC30" i="47"/>
  <c r="BB30" i="47"/>
  <c r="BA30" i="47"/>
  <c r="AZ30" i="47"/>
  <c r="AY30" i="47"/>
  <c r="AX30" i="47"/>
  <c r="AW30" i="47"/>
  <c r="AV30" i="47"/>
  <c r="AT30" i="47"/>
  <c r="AS30" i="47"/>
  <c r="AR30" i="47"/>
  <c r="AQ30" i="47"/>
  <c r="AP30" i="47"/>
  <c r="AO30" i="47"/>
  <c r="AN30" i="47"/>
  <c r="AM30" i="47"/>
  <c r="BC29" i="47"/>
  <c r="BB29" i="47"/>
  <c r="BA29" i="47"/>
  <c r="AZ29" i="47"/>
  <c r="AY29" i="47"/>
  <c r="AX29" i="47"/>
  <c r="AW29" i="47"/>
  <c r="AV29" i="47"/>
  <c r="AT29" i="47"/>
  <c r="AS29" i="47"/>
  <c r="AR29" i="47"/>
  <c r="AQ29" i="47"/>
  <c r="AP29" i="47"/>
  <c r="AO29" i="47"/>
  <c r="AN29" i="47"/>
  <c r="AM29" i="47"/>
  <c r="BC28" i="47"/>
  <c r="BB28" i="47"/>
  <c r="BA28" i="47"/>
  <c r="AZ28" i="47"/>
  <c r="AY28" i="47"/>
  <c r="AX28" i="47"/>
  <c r="AW28" i="47"/>
  <c r="AV28" i="47"/>
  <c r="AT28" i="47"/>
  <c r="AS28" i="47"/>
  <c r="AR28" i="47"/>
  <c r="AQ28" i="47"/>
  <c r="AP28" i="47"/>
  <c r="AO28" i="47"/>
  <c r="AN28" i="47"/>
  <c r="AM28" i="47"/>
  <c r="BC27" i="47"/>
  <c r="BB27" i="47"/>
  <c r="BA27" i="47"/>
  <c r="AZ27" i="47"/>
  <c r="AY27" i="47"/>
  <c r="AX27" i="47"/>
  <c r="AW27" i="47"/>
  <c r="AV27" i="47"/>
  <c r="AT27" i="47"/>
  <c r="AS27" i="47"/>
  <c r="AR27" i="47"/>
  <c r="AQ27" i="47"/>
  <c r="AP27" i="47"/>
  <c r="AO27" i="47"/>
  <c r="AN27" i="47"/>
  <c r="AM27" i="47"/>
  <c r="BC26" i="47"/>
  <c r="BB26" i="47"/>
  <c r="BA26" i="47"/>
  <c r="AZ26" i="47"/>
  <c r="AY26" i="47"/>
  <c r="AX26" i="47"/>
  <c r="AW26" i="47"/>
  <c r="AV26" i="47"/>
  <c r="AT26" i="47"/>
  <c r="AS26" i="47"/>
  <c r="AR26" i="47"/>
  <c r="AQ26" i="47"/>
  <c r="AP26" i="47"/>
  <c r="AO26" i="47"/>
  <c r="AN26" i="47"/>
  <c r="AM26" i="47"/>
  <c r="BC25" i="47"/>
  <c r="BB25" i="47"/>
  <c r="BA25" i="47"/>
  <c r="AZ25" i="47"/>
  <c r="AY25" i="47"/>
  <c r="AX25" i="47"/>
  <c r="AW25" i="47"/>
  <c r="AV25" i="47"/>
  <c r="AT25" i="47"/>
  <c r="AS25" i="47"/>
  <c r="AR25" i="47"/>
  <c r="AQ25" i="47"/>
  <c r="AP25" i="47"/>
  <c r="AO25" i="47"/>
  <c r="AN25" i="47"/>
  <c r="AM25" i="47"/>
  <c r="BC24" i="47"/>
  <c r="BB24" i="47"/>
  <c r="BA24" i="47"/>
  <c r="AZ24" i="47"/>
  <c r="AY24" i="47"/>
  <c r="AX24" i="47"/>
  <c r="AW24" i="47"/>
  <c r="AV24" i="47"/>
  <c r="AT24" i="47"/>
  <c r="AS24" i="47"/>
  <c r="AR24" i="47"/>
  <c r="AQ24" i="47"/>
  <c r="AP24" i="47"/>
  <c r="AO24" i="47"/>
  <c r="AN24" i="47"/>
  <c r="AM24" i="47"/>
  <c r="BC23" i="47"/>
  <c r="BB23" i="47"/>
  <c r="BA23" i="47"/>
  <c r="AZ23" i="47"/>
  <c r="AY23" i="47"/>
  <c r="AX23" i="47"/>
  <c r="AW23" i="47"/>
  <c r="AV23" i="47"/>
  <c r="AT23" i="47"/>
  <c r="AS23" i="47"/>
  <c r="AR23" i="47"/>
  <c r="AQ23" i="47"/>
  <c r="AP23" i="47"/>
  <c r="AO23" i="47"/>
  <c r="AN23" i="47"/>
  <c r="AM23" i="47"/>
  <c r="BC22" i="47"/>
  <c r="BB22" i="47"/>
  <c r="BA22" i="47"/>
  <c r="AZ22" i="47"/>
  <c r="AY22" i="47"/>
  <c r="AX22" i="47"/>
  <c r="AW22" i="47"/>
  <c r="AV22" i="47"/>
  <c r="AT22" i="47"/>
  <c r="AS22" i="47"/>
  <c r="AR22" i="47"/>
  <c r="AQ22" i="47"/>
  <c r="AP22" i="47"/>
  <c r="AO22" i="47"/>
  <c r="AN22" i="47"/>
  <c r="AM22" i="47"/>
  <c r="BC21" i="47"/>
  <c r="BB21" i="47"/>
  <c r="BA21" i="47"/>
  <c r="AZ21" i="47"/>
  <c r="AY21" i="47"/>
  <c r="AX21" i="47"/>
  <c r="AW21" i="47"/>
  <c r="AV21" i="47"/>
  <c r="AT21" i="47"/>
  <c r="AS21" i="47"/>
  <c r="AR21" i="47"/>
  <c r="AQ21" i="47"/>
  <c r="AP21" i="47"/>
  <c r="AO21" i="47"/>
  <c r="AN21" i="47"/>
  <c r="AM21" i="47"/>
  <c r="BC20" i="47"/>
  <c r="BB20" i="47"/>
  <c r="BA20" i="47"/>
  <c r="AZ20" i="47"/>
  <c r="AY20" i="47"/>
  <c r="AX20" i="47"/>
  <c r="AW20" i="47"/>
  <c r="AV20" i="47"/>
  <c r="AT20" i="47"/>
  <c r="AS20" i="47"/>
  <c r="AR20" i="47"/>
  <c r="AQ20" i="47"/>
  <c r="AP20" i="47"/>
  <c r="AO20" i="47"/>
  <c r="AN20" i="47"/>
  <c r="AM20" i="47"/>
  <c r="BC19" i="47"/>
  <c r="BB19" i="47"/>
  <c r="BA19" i="47"/>
  <c r="AZ19" i="47"/>
  <c r="AY19" i="47"/>
  <c r="AX19" i="47"/>
  <c r="AW19" i="47"/>
  <c r="AV19" i="47"/>
  <c r="AT19" i="47"/>
  <c r="AS19" i="47"/>
  <c r="AR19" i="47"/>
  <c r="AQ19" i="47"/>
  <c r="AP19" i="47"/>
  <c r="AO19" i="47"/>
  <c r="AN19" i="47"/>
  <c r="AM19" i="47"/>
  <c r="BC18" i="47"/>
  <c r="BB18" i="47"/>
  <c r="BA18" i="47"/>
  <c r="AZ18" i="47"/>
  <c r="AY18" i="47"/>
  <c r="AX18" i="47"/>
  <c r="AW18" i="47"/>
  <c r="AV18" i="47"/>
  <c r="AT18" i="47"/>
  <c r="AS18" i="47"/>
  <c r="AR18" i="47"/>
  <c r="AQ18" i="47"/>
  <c r="AP18" i="47"/>
  <c r="AO18" i="47"/>
  <c r="AN18" i="47"/>
  <c r="AM18" i="47"/>
  <c r="BC17" i="47"/>
  <c r="BB17" i="47"/>
  <c r="BA17" i="47"/>
  <c r="AZ17" i="47"/>
  <c r="AY17" i="47"/>
  <c r="AX17" i="47"/>
  <c r="AW17" i="47"/>
  <c r="AV17" i="47"/>
  <c r="AT17" i="47"/>
  <c r="AS17" i="47"/>
  <c r="AR17" i="47"/>
  <c r="AQ17" i="47"/>
  <c r="AP17" i="47"/>
  <c r="AO17" i="47"/>
  <c r="AN17" i="47"/>
  <c r="AM17" i="47"/>
  <c r="BC16" i="47"/>
  <c r="BB16" i="47"/>
  <c r="BA16" i="47"/>
  <c r="AZ16" i="47"/>
  <c r="AY16" i="47"/>
  <c r="AX16" i="47"/>
  <c r="AW16" i="47"/>
  <c r="AV16" i="47"/>
  <c r="AT16" i="47"/>
  <c r="AS16" i="47"/>
  <c r="AR16" i="47"/>
  <c r="AQ16" i="47"/>
  <c r="AP16" i="47"/>
  <c r="AO16" i="47"/>
  <c r="AN16" i="47"/>
  <c r="AM16" i="47"/>
  <c r="BC15" i="47"/>
  <c r="BB15" i="47"/>
  <c r="BA15" i="47"/>
  <c r="AZ15" i="47"/>
  <c r="AY15" i="47"/>
  <c r="AX15" i="47"/>
  <c r="AW15" i="47"/>
  <c r="AV15" i="47"/>
  <c r="AT15" i="47"/>
  <c r="AS15" i="47"/>
  <c r="AR15" i="47"/>
  <c r="AQ15" i="47"/>
  <c r="AP15" i="47"/>
  <c r="AO15" i="47"/>
  <c r="AN15" i="47"/>
  <c r="AM15" i="47"/>
  <c r="BC42" i="46"/>
  <c r="BB42" i="46"/>
  <c r="BA42" i="46"/>
  <c r="AZ42" i="46"/>
  <c r="AY42" i="46"/>
  <c r="AX42" i="46"/>
  <c r="AW42" i="46"/>
  <c r="AV42" i="46"/>
  <c r="AT42" i="46"/>
  <c r="AS42" i="46"/>
  <c r="AR42" i="46"/>
  <c r="AQ42" i="46"/>
  <c r="AP42" i="46"/>
  <c r="AO42" i="46"/>
  <c r="AN42" i="46"/>
  <c r="AM42" i="46"/>
  <c r="BC41" i="46"/>
  <c r="BB41" i="46"/>
  <c r="BA41" i="46"/>
  <c r="AZ41" i="46"/>
  <c r="AY41" i="46"/>
  <c r="AX41" i="46"/>
  <c r="AW41" i="46"/>
  <c r="AV41" i="46"/>
  <c r="AT41" i="46"/>
  <c r="AS41" i="46"/>
  <c r="AR41" i="46"/>
  <c r="AQ41" i="46"/>
  <c r="AP41" i="46"/>
  <c r="AO41" i="46"/>
  <c r="AN41" i="46"/>
  <c r="AM41" i="46"/>
  <c r="BC40" i="46"/>
  <c r="BB40" i="46"/>
  <c r="BA40" i="46"/>
  <c r="AZ40" i="46"/>
  <c r="AY40" i="46"/>
  <c r="AX40" i="46"/>
  <c r="AW40" i="46"/>
  <c r="AV40" i="46"/>
  <c r="AT40" i="46"/>
  <c r="AS40" i="46"/>
  <c r="AR40" i="46"/>
  <c r="AQ40" i="46"/>
  <c r="AP40" i="46"/>
  <c r="AO40" i="46"/>
  <c r="AN40" i="46"/>
  <c r="AM40" i="46"/>
  <c r="BC39" i="46"/>
  <c r="BB39" i="46"/>
  <c r="BA39" i="46"/>
  <c r="AZ39" i="46"/>
  <c r="AY39" i="46"/>
  <c r="AX39" i="46"/>
  <c r="AW39" i="46"/>
  <c r="AV39" i="46"/>
  <c r="AT39" i="46"/>
  <c r="AS39" i="46"/>
  <c r="AR39" i="46"/>
  <c r="AQ39" i="46"/>
  <c r="AP39" i="46"/>
  <c r="AO39" i="46"/>
  <c r="AN39" i="46"/>
  <c r="AM39" i="46"/>
  <c r="BC38" i="46"/>
  <c r="BB38" i="46"/>
  <c r="BA38" i="46"/>
  <c r="AZ38" i="46"/>
  <c r="AY38" i="46"/>
  <c r="AX38" i="46"/>
  <c r="AW38" i="46"/>
  <c r="AV38" i="46"/>
  <c r="AT38" i="46"/>
  <c r="AS38" i="46"/>
  <c r="AR38" i="46"/>
  <c r="AQ38" i="46"/>
  <c r="AP38" i="46"/>
  <c r="AO38" i="46"/>
  <c r="AN38" i="46"/>
  <c r="AM38" i="46"/>
  <c r="BC37" i="46"/>
  <c r="BB37" i="46"/>
  <c r="BA37" i="46"/>
  <c r="AZ37" i="46"/>
  <c r="AY37" i="46"/>
  <c r="AX37" i="46"/>
  <c r="AW37" i="46"/>
  <c r="AV37" i="46"/>
  <c r="AT37" i="46"/>
  <c r="AS37" i="46"/>
  <c r="AR37" i="46"/>
  <c r="AQ37" i="46"/>
  <c r="AP37" i="46"/>
  <c r="AO37" i="46"/>
  <c r="AN37" i="46"/>
  <c r="AM37" i="46"/>
  <c r="BC36" i="46"/>
  <c r="BB36" i="46"/>
  <c r="BA36" i="46"/>
  <c r="AZ36" i="46"/>
  <c r="AY36" i="46"/>
  <c r="AX36" i="46"/>
  <c r="AW36" i="46"/>
  <c r="AV36" i="46"/>
  <c r="AT36" i="46"/>
  <c r="AS36" i="46"/>
  <c r="AR36" i="46"/>
  <c r="AQ36" i="46"/>
  <c r="AP36" i="46"/>
  <c r="AO36" i="46"/>
  <c r="AN36" i="46"/>
  <c r="AM36" i="46"/>
  <c r="BC35" i="46"/>
  <c r="BB35" i="46"/>
  <c r="BA35" i="46"/>
  <c r="AZ35" i="46"/>
  <c r="AY35" i="46"/>
  <c r="AX35" i="46"/>
  <c r="AW35" i="46"/>
  <c r="AV35" i="46"/>
  <c r="AT35" i="46"/>
  <c r="AS35" i="46"/>
  <c r="AR35" i="46"/>
  <c r="AQ35" i="46"/>
  <c r="AP35" i="46"/>
  <c r="AO35" i="46"/>
  <c r="AN35" i="46"/>
  <c r="AM35" i="46"/>
  <c r="BC34" i="46"/>
  <c r="BB34" i="46"/>
  <c r="BA34" i="46"/>
  <c r="AZ34" i="46"/>
  <c r="AY34" i="46"/>
  <c r="AX34" i="46"/>
  <c r="AW34" i="46"/>
  <c r="AV34" i="46"/>
  <c r="AT34" i="46"/>
  <c r="AS34" i="46"/>
  <c r="AR34" i="46"/>
  <c r="AQ34" i="46"/>
  <c r="AP34" i="46"/>
  <c r="AO34" i="46"/>
  <c r="AN34" i="46"/>
  <c r="AM34" i="46"/>
  <c r="BC33" i="46"/>
  <c r="BB33" i="46"/>
  <c r="BA33" i="46"/>
  <c r="AZ33" i="46"/>
  <c r="AY33" i="46"/>
  <c r="AX33" i="46"/>
  <c r="AW33" i="46"/>
  <c r="AV33" i="46"/>
  <c r="AT33" i="46"/>
  <c r="AS33" i="46"/>
  <c r="AR33" i="46"/>
  <c r="AQ33" i="46"/>
  <c r="AP33" i="46"/>
  <c r="AO33" i="46"/>
  <c r="AN33" i="46"/>
  <c r="AM33" i="46"/>
  <c r="BC32" i="46"/>
  <c r="BB32" i="46"/>
  <c r="BA32" i="46"/>
  <c r="AZ32" i="46"/>
  <c r="AY32" i="46"/>
  <c r="AX32" i="46"/>
  <c r="AW32" i="46"/>
  <c r="AV32" i="46"/>
  <c r="AT32" i="46"/>
  <c r="AS32" i="46"/>
  <c r="AR32" i="46"/>
  <c r="AQ32" i="46"/>
  <c r="AP32" i="46"/>
  <c r="AO32" i="46"/>
  <c r="AN32" i="46"/>
  <c r="AM32" i="46"/>
  <c r="BC31" i="46"/>
  <c r="BB31" i="46"/>
  <c r="BA31" i="46"/>
  <c r="AZ31" i="46"/>
  <c r="AY31" i="46"/>
  <c r="AX31" i="46"/>
  <c r="AW31" i="46"/>
  <c r="AV31" i="46"/>
  <c r="AT31" i="46"/>
  <c r="AS31" i="46"/>
  <c r="AR31" i="46"/>
  <c r="AQ31" i="46"/>
  <c r="AP31" i="46"/>
  <c r="AO31" i="46"/>
  <c r="AN31" i="46"/>
  <c r="AM31" i="46"/>
  <c r="BC30" i="46"/>
  <c r="BB30" i="46"/>
  <c r="BA30" i="46"/>
  <c r="AZ30" i="46"/>
  <c r="AY30" i="46"/>
  <c r="AX30" i="46"/>
  <c r="AW30" i="46"/>
  <c r="AV30" i="46"/>
  <c r="AT30" i="46"/>
  <c r="AS30" i="46"/>
  <c r="AR30" i="46"/>
  <c r="AQ30" i="46"/>
  <c r="AP30" i="46"/>
  <c r="AO30" i="46"/>
  <c r="AN30" i="46"/>
  <c r="AM30" i="46"/>
  <c r="BC29" i="46"/>
  <c r="BB29" i="46"/>
  <c r="BA29" i="46"/>
  <c r="AZ29" i="46"/>
  <c r="AY29" i="46"/>
  <c r="AX29" i="46"/>
  <c r="AW29" i="46"/>
  <c r="AV29" i="46"/>
  <c r="AT29" i="46"/>
  <c r="AS29" i="46"/>
  <c r="AR29" i="46"/>
  <c r="AQ29" i="46"/>
  <c r="AP29" i="46"/>
  <c r="AO29" i="46"/>
  <c r="AN29" i="46"/>
  <c r="AM29" i="46"/>
  <c r="BC28" i="46"/>
  <c r="BB28" i="46"/>
  <c r="BA28" i="46"/>
  <c r="AZ28" i="46"/>
  <c r="AY28" i="46"/>
  <c r="AX28" i="46"/>
  <c r="AW28" i="46"/>
  <c r="AV28" i="46"/>
  <c r="AT28" i="46"/>
  <c r="AS28" i="46"/>
  <c r="AR28" i="46"/>
  <c r="AQ28" i="46"/>
  <c r="AP28" i="46"/>
  <c r="AO28" i="46"/>
  <c r="AN28" i="46"/>
  <c r="AM28" i="46"/>
  <c r="BC27" i="46"/>
  <c r="BB27" i="46"/>
  <c r="BA27" i="46"/>
  <c r="AZ27" i="46"/>
  <c r="AY27" i="46"/>
  <c r="AX27" i="46"/>
  <c r="AW27" i="46"/>
  <c r="AV27" i="46"/>
  <c r="AT27" i="46"/>
  <c r="AS27" i="46"/>
  <c r="AR27" i="46"/>
  <c r="AQ27" i="46"/>
  <c r="AP27" i="46"/>
  <c r="AO27" i="46"/>
  <c r="AN27" i="46"/>
  <c r="AM27" i="46"/>
  <c r="BC26" i="46"/>
  <c r="BB26" i="46"/>
  <c r="BA26" i="46"/>
  <c r="AZ26" i="46"/>
  <c r="AY26" i="46"/>
  <c r="AX26" i="46"/>
  <c r="AW26" i="46"/>
  <c r="AV26" i="46"/>
  <c r="AT26" i="46"/>
  <c r="AS26" i="46"/>
  <c r="AR26" i="46"/>
  <c r="AQ26" i="46"/>
  <c r="AP26" i="46"/>
  <c r="AO26" i="46"/>
  <c r="AN26" i="46"/>
  <c r="AM26" i="46"/>
  <c r="BC25" i="46"/>
  <c r="BB25" i="46"/>
  <c r="BA25" i="46"/>
  <c r="AZ25" i="46"/>
  <c r="AY25" i="46"/>
  <c r="AX25" i="46"/>
  <c r="AW25" i="46"/>
  <c r="AV25" i="46"/>
  <c r="AT25" i="46"/>
  <c r="AS25" i="46"/>
  <c r="AR25" i="46"/>
  <c r="AQ25" i="46"/>
  <c r="AP25" i="46"/>
  <c r="AO25" i="46"/>
  <c r="AN25" i="46"/>
  <c r="AM25" i="46"/>
  <c r="BC24" i="46"/>
  <c r="BB24" i="46"/>
  <c r="BA24" i="46"/>
  <c r="AZ24" i="46"/>
  <c r="AY24" i="46"/>
  <c r="AX24" i="46"/>
  <c r="AW24" i="46"/>
  <c r="AV24" i="46"/>
  <c r="AT24" i="46"/>
  <c r="AS24" i="46"/>
  <c r="AR24" i="46"/>
  <c r="AQ24" i="46"/>
  <c r="AP24" i="46"/>
  <c r="AO24" i="46"/>
  <c r="AN24" i="46"/>
  <c r="AM24" i="46"/>
  <c r="BC23" i="46"/>
  <c r="BB23" i="46"/>
  <c r="BA23" i="46"/>
  <c r="AZ23" i="46"/>
  <c r="AY23" i="46"/>
  <c r="AX23" i="46"/>
  <c r="AW23" i="46"/>
  <c r="AV23" i="46"/>
  <c r="AT23" i="46"/>
  <c r="AS23" i="46"/>
  <c r="AR23" i="46"/>
  <c r="AQ23" i="46"/>
  <c r="AP23" i="46"/>
  <c r="AO23" i="46"/>
  <c r="AN23" i="46"/>
  <c r="AM23" i="46"/>
  <c r="BC22" i="46"/>
  <c r="BB22" i="46"/>
  <c r="BA22" i="46"/>
  <c r="AZ22" i="46"/>
  <c r="AY22" i="46"/>
  <c r="AX22" i="46"/>
  <c r="AW22" i="46"/>
  <c r="AV22" i="46"/>
  <c r="AT22" i="46"/>
  <c r="AS22" i="46"/>
  <c r="AR22" i="46"/>
  <c r="AQ22" i="46"/>
  <c r="AP22" i="46"/>
  <c r="AO22" i="46"/>
  <c r="AN22" i="46"/>
  <c r="AM22" i="46"/>
  <c r="BC21" i="46"/>
  <c r="BB21" i="46"/>
  <c r="BA21" i="46"/>
  <c r="AZ21" i="46"/>
  <c r="AY21" i="46"/>
  <c r="AX21" i="46"/>
  <c r="AW21" i="46"/>
  <c r="AV21" i="46"/>
  <c r="AT21" i="46"/>
  <c r="AS21" i="46"/>
  <c r="AR21" i="46"/>
  <c r="AQ21" i="46"/>
  <c r="AP21" i="46"/>
  <c r="AO21" i="46"/>
  <c r="AN21" i="46"/>
  <c r="AM21" i="46"/>
  <c r="BC20" i="46"/>
  <c r="BB20" i="46"/>
  <c r="BA20" i="46"/>
  <c r="AZ20" i="46"/>
  <c r="AY20" i="46"/>
  <c r="AX20" i="46"/>
  <c r="AW20" i="46"/>
  <c r="AV20" i="46"/>
  <c r="AT20" i="46"/>
  <c r="AS20" i="46"/>
  <c r="AR20" i="46"/>
  <c r="AQ20" i="46"/>
  <c r="AP20" i="46"/>
  <c r="AO20" i="46"/>
  <c r="AN20" i="46"/>
  <c r="AM20" i="46"/>
  <c r="BC19" i="46"/>
  <c r="BB19" i="46"/>
  <c r="BA19" i="46"/>
  <c r="AZ19" i="46"/>
  <c r="AY19" i="46"/>
  <c r="AX19" i="46"/>
  <c r="AW19" i="46"/>
  <c r="AV19" i="46"/>
  <c r="AT19" i="46"/>
  <c r="AS19" i="46"/>
  <c r="AR19" i="46"/>
  <c r="AQ19" i="46"/>
  <c r="AP19" i="46"/>
  <c r="AO19" i="46"/>
  <c r="AN19" i="46"/>
  <c r="AM19" i="46"/>
  <c r="BC18" i="46"/>
  <c r="BB18" i="46"/>
  <c r="BA18" i="46"/>
  <c r="AZ18" i="46"/>
  <c r="AY18" i="46"/>
  <c r="AX18" i="46"/>
  <c r="AW18" i="46"/>
  <c r="AV18" i="46"/>
  <c r="AT18" i="46"/>
  <c r="AS18" i="46"/>
  <c r="AR18" i="46"/>
  <c r="AQ18" i="46"/>
  <c r="AP18" i="46"/>
  <c r="AO18" i="46"/>
  <c r="AN18" i="46"/>
  <c r="AM18" i="46"/>
  <c r="BC17" i="46"/>
  <c r="BB17" i="46"/>
  <c r="BA17" i="46"/>
  <c r="AZ17" i="46"/>
  <c r="AY17" i="46"/>
  <c r="AX17" i="46"/>
  <c r="AW17" i="46"/>
  <c r="AV17" i="46"/>
  <c r="AT17" i="46"/>
  <c r="AS17" i="46"/>
  <c r="AR17" i="46"/>
  <c r="AQ17" i="46"/>
  <c r="AP17" i="46"/>
  <c r="AO17" i="46"/>
  <c r="AN17" i="46"/>
  <c r="AM17" i="46"/>
  <c r="BC16" i="46"/>
  <c r="BB16" i="46"/>
  <c r="BA16" i="46"/>
  <c r="AZ16" i="46"/>
  <c r="AY16" i="46"/>
  <c r="AX16" i="46"/>
  <c r="AW16" i="46"/>
  <c r="AV16" i="46"/>
  <c r="AT16" i="46"/>
  <c r="AS16" i="46"/>
  <c r="AR16" i="46"/>
  <c r="AQ16" i="46"/>
  <c r="AP16" i="46"/>
  <c r="AO16" i="46"/>
  <c r="AN16" i="46"/>
  <c r="AM16" i="46"/>
  <c r="BC15" i="46"/>
  <c r="BB15" i="46"/>
  <c r="BA15" i="46"/>
  <c r="AZ15" i="46"/>
  <c r="AY15" i="46"/>
  <c r="AX15" i="46"/>
  <c r="AW15" i="46"/>
  <c r="AV15" i="46"/>
  <c r="AT15" i="46"/>
  <c r="AS15" i="46"/>
  <c r="AR15" i="46"/>
  <c r="AQ15" i="46"/>
  <c r="AP15" i="46"/>
  <c r="AO15" i="46"/>
  <c r="AN15" i="46"/>
  <c r="AM15" i="46"/>
  <c r="BC42" i="45"/>
  <c r="BB42" i="45"/>
  <c r="BA42" i="45"/>
  <c r="AZ42" i="45"/>
  <c r="AY42" i="45"/>
  <c r="AX42" i="45"/>
  <c r="AW42" i="45"/>
  <c r="AV42" i="45"/>
  <c r="AT42" i="45"/>
  <c r="AS42" i="45"/>
  <c r="AR42" i="45"/>
  <c r="AQ42" i="45"/>
  <c r="AP42" i="45"/>
  <c r="AO42" i="45"/>
  <c r="AN42" i="45"/>
  <c r="AM42" i="45"/>
  <c r="BC41" i="45"/>
  <c r="BB41" i="45"/>
  <c r="BA41" i="45"/>
  <c r="AZ41" i="45"/>
  <c r="AY41" i="45"/>
  <c r="AX41" i="45"/>
  <c r="AW41" i="45"/>
  <c r="AV41" i="45"/>
  <c r="AT41" i="45"/>
  <c r="AS41" i="45"/>
  <c r="AR41" i="45"/>
  <c r="AQ41" i="45"/>
  <c r="AP41" i="45"/>
  <c r="AO41" i="45"/>
  <c r="AN41" i="45"/>
  <c r="AM41" i="45"/>
  <c r="BC40" i="45"/>
  <c r="BB40" i="45"/>
  <c r="BA40" i="45"/>
  <c r="AZ40" i="45"/>
  <c r="AY40" i="45"/>
  <c r="AX40" i="45"/>
  <c r="AW40" i="45"/>
  <c r="AV40" i="45"/>
  <c r="AT40" i="45"/>
  <c r="AS40" i="45"/>
  <c r="AR40" i="45"/>
  <c r="AQ40" i="45"/>
  <c r="AP40" i="45"/>
  <c r="AO40" i="45"/>
  <c r="AN40" i="45"/>
  <c r="AM40" i="45"/>
  <c r="BC39" i="45"/>
  <c r="BB39" i="45"/>
  <c r="BA39" i="45"/>
  <c r="AZ39" i="45"/>
  <c r="AY39" i="45"/>
  <c r="AX39" i="45"/>
  <c r="AW39" i="45"/>
  <c r="AV39" i="45"/>
  <c r="AT39" i="45"/>
  <c r="AS39" i="45"/>
  <c r="AR39" i="45"/>
  <c r="AQ39" i="45"/>
  <c r="AP39" i="45"/>
  <c r="AO39" i="45"/>
  <c r="AN39" i="45"/>
  <c r="AM39" i="45"/>
  <c r="BC38" i="45"/>
  <c r="BB38" i="45"/>
  <c r="BA38" i="45"/>
  <c r="AZ38" i="45"/>
  <c r="AY38" i="45"/>
  <c r="AX38" i="45"/>
  <c r="AW38" i="45"/>
  <c r="AV38" i="45"/>
  <c r="AT38" i="45"/>
  <c r="AS38" i="45"/>
  <c r="AR38" i="45"/>
  <c r="AQ38" i="45"/>
  <c r="AP38" i="45"/>
  <c r="AO38" i="45"/>
  <c r="AN38" i="45"/>
  <c r="AM38" i="45"/>
  <c r="BC37" i="45"/>
  <c r="BB37" i="45"/>
  <c r="BA37" i="45"/>
  <c r="AZ37" i="45"/>
  <c r="AY37" i="45"/>
  <c r="AX37" i="45"/>
  <c r="AW37" i="45"/>
  <c r="AV37" i="45"/>
  <c r="AT37" i="45"/>
  <c r="AS37" i="45"/>
  <c r="AR37" i="45"/>
  <c r="AQ37" i="45"/>
  <c r="AP37" i="45"/>
  <c r="AO37" i="45"/>
  <c r="AN37" i="45"/>
  <c r="AM37" i="45"/>
  <c r="BC36" i="45"/>
  <c r="BB36" i="45"/>
  <c r="BA36" i="45"/>
  <c r="AZ36" i="45"/>
  <c r="AY36" i="45"/>
  <c r="AX36" i="45"/>
  <c r="AW36" i="45"/>
  <c r="AV36" i="45"/>
  <c r="AT36" i="45"/>
  <c r="AS36" i="45"/>
  <c r="AR36" i="45"/>
  <c r="AQ36" i="45"/>
  <c r="AP36" i="45"/>
  <c r="AO36" i="45"/>
  <c r="AN36" i="45"/>
  <c r="AM36" i="45"/>
  <c r="BC35" i="45"/>
  <c r="BB35" i="45"/>
  <c r="BA35" i="45"/>
  <c r="AZ35" i="45"/>
  <c r="AY35" i="45"/>
  <c r="AX35" i="45"/>
  <c r="AW35" i="45"/>
  <c r="AV35" i="45"/>
  <c r="AT35" i="45"/>
  <c r="AS35" i="45"/>
  <c r="AR35" i="45"/>
  <c r="AQ35" i="45"/>
  <c r="AP35" i="45"/>
  <c r="AO35" i="45"/>
  <c r="AN35" i="45"/>
  <c r="AM35" i="45"/>
  <c r="BC34" i="45"/>
  <c r="BB34" i="45"/>
  <c r="BA34" i="45"/>
  <c r="AZ34" i="45"/>
  <c r="AY34" i="45"/>
  <c r="AX34" i="45"/>
  <c r="AW34" i="45"/>
  <c r="AV34" i="45"/>
  <c r="AT34" i="45"/>
  <c r="AS34" i="45"/>
  <c r="AR34" i="45"/>
  <c r="AQ34" i="45"/>
  <c r="AP34" i="45"/>
  <c r="AO34" i="45"/>
  <c r="AN34" i="45"/>
  <c r="AM34" i="45"/>
  <c r="BC33" i="45"/>
  <c r="BB33" i="45"/>
  <c r="BA33" i="45"/>
  <c r="AZ33" i="45"/>
  <c r="AY33" i="45"/>
  <c r="AX33" i="45"/>
  <c r="AW33" i="45"/>
  <c r="AV33" i="45"/>
  <c r="AT33" i="45"/>
  <c r="AS33" i="45"/>
  <c r="AR33" i="45"/>
  <c r="AQ33" i="45"/>
  <c r="AP33" i="45"/>
  <c r="AO33" i="45"/>
  <c r="AN33" i="45"/>
  <c r="AM33" i="45"/>
  <c r="BC32" i="45"/>
  <c r="BB32" i="45"/>
  <c r="BA32" i="45"/>
  <c r="AZ32" i="45"/>
  <c r="AY32" i="45"/>
  <c r="AX32" i="45"/>
  <c r="AW32" i="45"/>
  <c r="AV32" i="45"/>
  <c r="AT32" i="45"/>
  <c r="AS32" i="45"/>
  <c r="AR32" i="45"/>
  <c r="AQ32" i="45"/>
  <c r="AP32" i="45"/>
  <c r="AO32" i="45"/>
  <c r="AN32" i="45"/>
  <c r="AM32" i="45"/>
  <c r="BC31" i="45"/>
  <c r="BB31" i="45"/>
  <c r="BA31" i="45"/>
  <c r="AZ31" i="45"/>
  <c r="AY31" i="45"/>
  <c r="AX31" i="45"/>
  <c r="AW31" i="45"/>
  <c r="AV31" i="45"/>
  <c r="AT31" i="45"/>
  <c r="AS31" i="45"/>
  <c r="AR31" i="45"/>
  <c r="AQ31" i="45"/>
  <c r="AP31" i="45"/>
  <c r="AO31" i="45"/>
  <c r="AN31" i="45"/>
  <c r="AM31" i="45"/>
  <c r="BC30" i="45"/>
  <c r="BB30" i="45"/>
  <c r="BA30" i="45"/>
  <c r="AZ30" i="45"/>
  <c r="AY30" i="45"/>
  <c r="AX30" i="45"/>
  <c r="AW30" i="45"/>
  <c r="AV30" i="45"/>
  <c r="AT30" i="45"/>
  <c r="AS30" i="45"/>
  <c r="AR30" i="45"/>
  <c r="AQ30" i="45"/>
  <c r="AP30" i="45"/>
  <c r="AO30" i="45"/>
  <c r="AN30" i="45"/>
  <c r="AM30" i="45"/>
  <c r="BC29" i="45"/>
  <c r="BB29" i="45"/>
  <c r="BA29" i="45"/>
  <c r="AZ29" i="45"/>
  <c r="AY29" i="45"/>
  <c r="AX29" i="45"/>
  <c r="AW29" i="45"/>
  <c r="AV29" i="45"/>
  <c r="AT29" i="45"/>
  <c r="AS29" i="45"/>
  <c r="AR29" i="45"/>
  <c r="AQ29" i="45"/>
  <c r="AP29" i="45"/>
  <c r="AO29" i="45"/>
  <c r="AN29" i="45"/>
  <c r="AM29" i="45"/>
  <c r="BC28" i="45"/>
  <c r="BB28" i="45"/>
  <c r="BA28" i="45"/>
  <c r="AZ28" i="45"/>
  <c r="AY28" i="45"/>
  <c r="AX28" i="45"/>
  <c r="AW28" i="45"/>
  <c r="AV28" i="45"/>
  <c r="AT28" i="45"/>
  <c r="AS28" i="45"/>
  <c r="AR28" i="45"/>
  <c r="AQ28" i="45"/>
  <c r="AP28" i="45"/>
  <c r="AO28" i="45"/>
  <c r="AN28" i="45"/>
  <c r="AM28" i="45"/>
  <c r="BC27" i="45"/>
  <c r="BB27" i="45"/>
  <c r="BA27" i="45"/>
  <c r="AZ27" i="45"/>
  <c r="AY27" i="45"/>
  <c r="AX27" i="45"/>
  <c r="AW27" i="45"/>
  <c r="AV27" i="45"/>
  <c r="AT27" i="45"/>
  <c r="AS27" i="45"/>
  <c r="AR27" i="45"/>
  <c r="AQ27" i="45"/>
  <c r="AP27" i="45"/>
  <c r="AO27" i="45"/>
  <c r="AN27" i="45"/>
  <c r="AM27" i="45"/>
  <c r="BC26" i="45"/>
  <c r="BB26" i="45"/>
  <c r="BA26" i="45"/>
  <c r="AZ26" i="45"/>
  <c r="AY26" i="45"/>
  <c r="AX26" i="45"/>
  <c r="AW26" i="45"/>
  <c r="AV26" i="45"/>
  <c r="AT26" i="45"/>
  <c r="AS26" i="45"/>
  <c r="AR26" i="45"/>
  <c r="AQ26" i="45"/>
  <c r="AP26" i="45"/>
  <c r="AO26" i="45"/>
  <c r="AN26" i="45"/>
  <c r="AM26" i="45"/>
  <c r="BC25" i="45"/>
  <c r="BB25" i="45"/>
  <c r="BA25" i="45"/>
  <c r="AZ25" i="45"/>
  <c r="AY25" i="45"/>
  <c r="AX25" i="45"/>
  <c r="AW25" i="45"/>
  <c r="AV25" i="45"/>
  <c r="AT25" i="45"/>
  <c r="AS25" i="45"/>
  <c r="AR25" i="45"/>
  <c r="AQ25" i="45"/>
  <c r="AP25" i="45"/>
  <c r="AO25" i="45"/>
  <c r="AN25" i="45"/>
  <c r="AM25" i="45"/>
  <c r="BC24" i="45"/>
  <c r="BB24" i="45"/>
  <c r="BA24" i="45"/>
  <c r="AZ24" i="45"/>
  <c r="AY24" i="45"/>
  <c r="AX24" i="45"/>
  <c r="AW24" i="45"/>
  <c r="AV24" i="45"/>
  <c r="AT24" i="45"/>
  <c r="AS24" i="45"/>
  <c r="AR24" i="45"/>
  <c r="AQ24" i="45"/>
  <c r="AP24" i="45"/>
  <c r="AO24" i="45"/>
  <c r="AN24" i="45"/>
  <c r="AM24" i="45"/>
  <c r="BC23" i="45"/>
  <c r="BB23" i="45"/>
  <c r="BA23" i="45"/>
  <c r="AZ23" i="45"/>
  <c r="AY23" i="45"/>
  <c r="AX23" i="45"/>
  <c r="AW23" i="45"/>
  <c r="AV23" i="45"/>
  <c r="AT23" i="45"/>
  <c r="AS23" i="45"/>
  <c r="AR23" i="45"/>
  <c r="AQ23" i="45"/>
  <c r="AP23" i="45"/>
  <c r="AO23" i="45"/>
  <c r="AN23" i="45"/>
  <c r="AM23" i="45"/>
  <c r="BC22" i="45"/>
  <c r="BB22" i="45"/>
  <c r="BA22" i="45"/>
  <c r="AZ22" i="45"/>
  <c r="AY22" i="45"/>
  <c r="AX22" i="45"/>
  <c r="AW22" i="45"/>
  <c r="AV22" i="45"/>
  <c r="AT22" i="45"/>
  <c r="AS22" i="45"/>
  <c r="AR22" i="45"/>
  <c r="AQ22" i="45"/>
  <c r="AP22" i="45"/>
  <c r="AO22" i="45"/>
  <c r="AN22" i="45"/>
  <c r="AM22" i="45"/>
  <c r="BC21" i="45"/>
  <c r="BB21" i="45"/>
  <c r="BA21" i="45"/>
  <c r="AZ21" i="45"/>
  <c r="AY21" i="45"/>
  <c r="AX21" i="45"/>
  <c r="AW21" i="45"/>
  <c r="AV21" i="45"/>
  <c r="AT21" i="45"/>
  <c r="AS21" i="45"/>
  <c r="AR21" i="45"/>
  <c r="AQ21" i="45"/>
  <c r="AP21" i="45"/>
  <c r="AO21" i="45"/>
  <c r="AN21" i="45"/>
  <c r="AM21" i="45"/>
  <c r="BC20" i="45"/>
  <c r="BB20" i="45"/>
  <c r="BA20" i="45"/>
  <c r="AZ20" i="45"/>
  <c r="AY20" i="45"/>
  <c r="AX20" i="45"/>
  <c r="AW20" i="45"/>
  <c r="AV20" i="45"/>
  <c r="AT20" i="45"/>
  <c r="AS20" i="45"/>
  <c r="AR20" i="45"/>
  <c r="AQ20" i="45"/>
  <c r="AP20" i="45"/>
  <c r="AO20" i="45"/>
  <c r="AN20" i="45"/>
  <c r="AM20" i="45"/>
  <c r="BC19" i="45"/>
  <c r="BB19" i="45"/>
  <c r="BA19" i="45"/>
  <c r="AZ19" i="45"/>
  <c r="AY19" i="45"/>
  <c r="AX19" i="45"/>
  <c r="AW19" i="45"/>
  <c r="AV19" i="45"/>
  <c r="AT19" i="45"/>
  <c r="AS19" i="45"/>
  <c r="AR19" i="45"/>
  <c r="AQ19" i="45"/>
  <c r="AP19" i="45"/>
  <c r="AO19" i="45"/>
  <c r="AN19" i="45"/>
  <c r="AM19" i="45"/>
  <c r="BC18" i="45"/>
  <c r="BB18" i="45"/>
  <c r="BA18" i="45"/>
  <c r="AZ18" i="45"/>
  <c r="AY18" i="45"/>
  <c r="AX18" i="45"/>
  <c r="AW18" i="45"/>
  <c r="AV18" i="45"/>
  <c r="AT18" i="45"/>
  <c r="AS18" i="45"/>
  <c r="AR18" i="45"/>
  <c r="AQ18" i="45"/>
  <c r="AP18" i="45"/>
  <c r="AO18" i="45"/>
  <c r="AN18" i="45"/>
  <c r="AM18" i="45"/>
  <c r="BC17" i="45"/>
  <c r="BB17" i="45"/>
  <c r="BA17" i="45"/>
  <c r="AZ17" i="45"/>
  <c r="AY17" i="45"/>
  <c r="AX17" i="45"/>
  <c r="AW17" i="45"/>
  <c r="AV17" i="45"/>
  <c r="AT17" i="45"/>
  <c r="AS17" i="45"/>
  <c r="AR17" i="45"/>
  <c r="AQ17" i="45"/>
  <c r="AP17" i="45"/>
  <c r="AO17" i="45"/>
  <c r="AN17" i="45"/>
  <c r="AM17" i="45"/>
  <c r="BC16" i="45"/>
  <c r="BB16" i="45"/>
  <c r="BA16" i="45"/>
  <c r="AZ16" i="45"/>
  <c r="AY16" i="45"/>
  <c r="AX16" i="45"/>
  <c r="AW16" i="45"/>
  <c r="AV16" i="45"/>
  <c r="AT16" i="45"/>
  <c r="AS16" i="45"/>
  <c r="AR16" i="45"/>
  <c r="AQ16" i="45"/>
  <c r="AP16" i="45"/>
  <c r="AO16" i="45"/>
  <c r="AN16" i="45"/>
  <c r="AM16" i="45"/>
  <c r="BC15" i="45"/>
  <c r="BB15" i="45"/>
  <c r="BA15" i="45"/>
  <c r="AZ15" i="45"/>
  <c r="AY15" i="45"/>
  <c r="AX15" i="45"/>
  <c r="AW15" i="45"/>
  <c r="AV15" i="45"/>
  <c r="AT15" i="45"/>
  <c r="AS15" i="45"/>
  <c r="AR15" i="45"/>
  <c r="AQ15" i="45"/>
  <c r="AP15" i="45"/>
  <c r="AO15" i="45"/>
  <c r="AN15" i="45"/>
  <c r="AM15" i="45"/>
  <c r="BC42" i="44"/>
  <c r="BB42" i="44"/>
  <c r="BA42" i="44"/>
  <c r="AZ42" i="44"/>
  <c r="AY42" i="44"/>
  <c r="AX42" i="44"/>
  <c r="AW42" i="44"/>
  <c r="AV42" i="44"/>
  <c r="AT42" i="44"/>
  <c r="AS42" i="44"/>
  <c r="AR42" i="44"/>
  <c r="AQ42" i="44"/>
  <c r="AP42" i="44"/>
  <c r="AO42" i="44"/>
  <c r="AN42" i="44"/>
  <c r="AM42" i="44"/>
  <c r="BC41" i="44"/>
  <c r="BB41" i="44"/>
  <c r="BA41" i="44"/>
  <c r="AZ41" i="44"/>
  <c r="AY41" i="44"/>
  <c r="AX41" i="44"/>
  <c r="AW41" i="44"/>
  <c r="AV41" i="44"/>
  <c r="AT41" i="44"/>
  <c r="AS41" i="44"/>
  <c r="AR41" i="44"/>
  <c r="AQ41" i="44"/>
  <c r="AP41" i="44"/>
  <c r="AO41" i="44"/>
  <c r="AN41" i="44"/>
  <c r="AM41" i="44"/>
  <c r="BC40" i="44"/>
  <c r="BB40" i="44"/>
  <c r="BA40" i="44"/>
  <c r="AZ40" i="44"/>
  <c r="AY40" i="44"/>
  <c r="AX40" i="44"/>
  <c r="AW40" i="44"/>
  <c r="AV40" i="44"/>
  <c r="AT40" i="44"/>
  <c r="AS40" i="44"/>
  <c r="AR40" i="44"/>
  <c r="AQ40" i="44"/>
  <c r="AP40" i="44"/>
  <c r="AO40" i="44"/>
  <c r="AN40" i="44"/>
  <c r="AM40" i="44"/>
  <c r="BC39" i="44"/>
  <c r="BB39" i="44"/>
  <c r="BA39" i="44"/>
  <c r="AZ39" i="44"/>
  <c r="AY39" i="44"/>
  <c r="AX39" i="44"/>
  <c r="AW39" i="44"/>
  <c r="AV39" i="44"/>
  <c r="AT39" i="44"/>
  <c r="AS39" i="44"/>
  <c r="AR39" i="44"/>
  <c r="AQ39" i="44"/>
  <c r="AP39" i="44"/>
  <c r="AO39" i="44"/>
  <c r="AN39" i="44"/>
  <c r="AM39" i="44"/>
  <c r="BC38" i="44"/>
  <c r="BB38" i="44"/>
  <c r="BA38" i="44"/>
  <c r="AZ38" i="44"/>
  <c r="AY38" i="44"/>
  <c r="AX38" i="44"/>
  <c r="AW38" i="44"/>
  <c r="AV38" i="44"/>
  <c r="AT38" i="44"/>
  <c r="AS38" i="44"/>
  <c r="AR38" i="44"/>
  <c r="AQ38" i="44"/>
  <c r="AP38" i="44"/>
  <c r="AO38" i="44"/>
  <c r="AN38" i="44"/>
  <c r="AM38" i="44"/>
  <c r="BC37" i="44"/>
  <c r="BB37" i="44"/>
  <c r="BA37" i="44"/>
  <c r="AZ37" i="44"/>
  <c r="AY37" i="44"/>
  <c r="AX37" i="44"/>
  <c r="AW37" i="44"/>
  <c r="AV37" i="44"/>
  <c r="AT37" i="44"/>
  <c r="AS37" i="44"/>
  <c r="AR37" i="44"/>
  <c r="AQ37" i="44"/>
  <c r="AP37" i="44"/>
  <c r="AO37" i="44"/>
  <c r="AN37" i="44"/>
  <c r="AM37" i="44"/>
  <c r="BC36" i="44"/>
  <c r="BB36" i="44"/>
  <c r="BA36" i="44"/>
  <c r="AZ36" i="44"/>
  <c r="AY36" i="44"/>
  <c r="AX36" i="44"/>
  <c r="AW36" i="44"/>
  <c r="AV36" i="44"/>
  <c r="AT36" i="44"/>
  <c r="AS36" i="44"/>
  <c r="AR36" i="44"/>
  <c r="AQ36" i="44"/>
  <c r="AP36" i="44"/>
  <c r="AO36" i="44"/>
  <c r="AN36" i="44"/>
  <c r="AM36" i="44"/>
  <c r="BC35" i="44"/>
  <c r="BB35" i="44"/>
  <c r="BA35" i="44"/>
  <c r="AZ35" i="44"/>
  <c r="AY35" i="44"/>
  <c r="AX35" i="44"/>
  <c r="AW35" i="44"/>
  <c r="AV35" i="44"/>
  <c r="AT35" i="44"/>
  <c r="AS35" i="44"/>
  <c r="AR35" i="44"/>
  <c r="AQ35" i="44"/>
  <c r="AP35" i="44"/>
  <c r="AO35" i="44"/>
  <c r="AN35" i="44"/>
  <c r="AM35" i="44"/>
  <c r="BC34" i="44"/>
  <c r="BB34" i="44"/>
  <c r="BA34" i="44"/>
  <c r="AZ34" i="44"/>
  <c r="AY34" i="44"/>
  <c r="AX34" i="44"/>
  <c r="AW34" i="44"/>
  <c r="AV34" i="44"/>
  <c r="AT34" i="44"/>
  <c r="AS34" i="44"/>
  <c r="AR34" i="44"/>
  <c r="AQ34" i="44"/>
  <c r="AP34" i="44"/>
  <c r="AO34" i="44"/>
  <c r="AN34" i="44"/>
  <c r="AM34" i="44"/>
  <c r="BC33" i="44"/>
  <c r="BB33" i="44"/>
  <c r="BA33" i="44"/>
  <c r="AZ33" i="44"/>
  <c r="AY33" i="44"/>
  <c r="AX33" i="44"/>
  <c r="AW33" i="44"/>
  <c r="AV33" i="44"/>
  <c r="AT33" i="44"/>
  <c r="AS33" i="44"/>
  <c r="AR33" i="44"/>
  <c r="AQ33" i="44"/>
  <c r="AP33" i="44"/>
  <c r="AO33" i="44"/>
  <c r="AN33" i="44"/>
  <c r="AM33" i="44"/>
  <c r="BC32" i="44"/>
  <c r="BB32" i="44"/>
  <c r="BA32" i="44"/>
  <c r="AZ32" i="44"/>
  <c r="AY32" i="44"/>
  <c r="AX32" i="44"/>
  <c r="AW32" i="44"/>
  <c r="AV32" i="44"/>
  <c r="AT32" i="44"/>
  <c r="AS32" i="44"/>
  <c r="AR32" i="44"/>
  <c r="AQ32" i="44"/>
  <c r="AP32" i="44"/>
  <c r="AO32" i="44"/>
  <c r="AN32" i="44"/>
  <c r="AM32" i="44"/>
  <c r="BC31" i="44"/>
  <c r="BB31" i="44"/>
  <c r="BA31" i="44"/>
  <c r="AZ31" i="44"/>
  <c r="AY31" i="44"/>
  <c r="AX31" i="44"/>
  <c r="AW31" i="44"/>
  <c r="AV31" i="44"/>
  <c r="AT31" i="44"/>
  <c r="AS31" i="44"/>
  <c r="AR31" i="44"/>
  <c r="AQ31" i="44"/>
  <c r="AP31" i="44"/>
  <c r="AO31" i="44"/>
  <c r="AN31" i="44"/>
  <c r="AM31" i="44"/>
  <c r="BC30" i="44"/>
  <c r="BB30" i="44"/>
  <c r="BA30" i="44"/>
  <c r="AZ30" i="44"/>
  <c r="AY30" i="44"/>
  <c r="AX30" i="44"/>
  <c r="AW30" i="44"/>
  <c r="AV30" i="44"/>
  <c r="AT30" i="44"/>
  <c r="AS30" i="44"/>
  <c r="AR30" i="44"/>
  <c r="AQ30" i="44"/>
  <c r="AP30" i="44"/>
  <c r="AO30" i="44"/>
  <c r="AN30" i="44"/>
  <c r="AM30" i="44"/>
  <c r="BC29" i="44"/>
  <c r="BB29" i="44"/>
  <c r="BA29" i="44"/>
  <c r="AZ29" i="44"/>
  <c r="AY29" i="44"/>
  <c r="AX29" i="44"/>
  <c r="AW29" i="44"/>
  <c r="AV29" i="44"/>
  <c r="AT29" i="44"/>
  <c r="AS29" i="44"/>
  <c r="AR29" i="44"/>
  <c r="AQ29" i="44"/>
  <c r="AP29" i="44"/>
  <c r="AO29" i="44"/>
  <c r="AN29" i="44"/>
  <c r="AM29" i="44"/>
  <c r="BC28" i="44"/>
  <c r="BB28" i="44"/>
  <c r="BA28" i="44"/>
  <c r="AZ28" i="44"/>
  <c r="AY28" i="44"/>
  <c r="AX28" i="44"/>
  <c r="AW28" i="44"/>
  <c r="AV28" i="44"/>
  <c r="AT28" i="44"/>
  <c r="AS28" i="44"/>
  <c r="AR28" i="44"/>
  <c r="AQ28" i="44"/>
  <c r="AP28" i="44"/>
  <c r="AO28" i="44"/>
  <c r="AN28" i="44"/>
  <c r="AM28" i="44"/>
  <c r="BC27" i="44"/>
  <c r="BB27" i="44"/>
  <c r="BA27" i="44"/>
  <c r="AZ27" i="44"/>
  <c r="AY27" i="44"/>
  <c r="AX27" i="44"/>
  <c r="AW27" i="44"/>
  <c r="AV27" i="44"/>
  <c r="AT27" i="44"/>
  <c r="AS27" i="44"/>
  <c r="AR27" i="44"/>
  <c r="AQ27" i="44"/>
  <c r="AP27" i="44"/>
  <c r="AO27" i="44"/>
  <c r="AN27" i="44"/>
  <c r="AM27" i="44"/>
  <c r="BC26" i="44"/>
  <c r="BB26" i="44"/>
  <c r="BA26" i="44"/>
  <c r="AZ26" i="44"/>
  <c r="AY26" i="44"/>
  <c r="AX26" i="44"/>
  <c r="AW26" i="44"/>
  <c r="AV26" i="44"/>
  <c r="AT26" i="44"/>
  <c r="AS26" i="44"/>
  <c r="AR26" i="44"/>
  <c r="AQ26" i="44"/>
  <c r="AP26" i="44"/>
  <c r="AO26" i="44"/>
  <c r="AN26" i="44"/>
  <c r="AM26" i="44"/>
  <c r="BC25" i="44"/>
  <c r="BB25" i="44"/>
  <c r="BA25" i="44"/>
  <c r="AZ25" i="44"/>
  <c r="AY25" i="44"/>
  <c r="AX25" i="44"/>
  <c r="AW25" i="44"/>
  <c r="AV25" i="44"/>
  <c r="AT25" i="44"/>
  <c r="AS25" i="44"/>
  <c r="AR25" i="44"/>
  <c r="AQ25" i="44"/>
  <c r="AP25" i="44"/>
  <c r="AO25" i="44"/>
  <c r="AN25" i="44"/>
  <c r="AM25" i="44"/>
  <c r="BC24" i="44"/>
  <c r="BB24" i="44"/>
  <c r="BA24" i="44"/>
  <c r="AZ24" i="44"/>
  <c r="AY24" i="44"/>
  <c r="AX24" i="44"/>
  <c r="AW24" i="44"/>
  <c r="AV24" i="44"/>
  <c r="AT24" i="44"/>
  <c r="AS24" i="44"/>
  <c r="AR24" i="44"/>
  <c r="AQ24" i="44"/>
  <c r="AP24" i="44"/>
  <c r="AO24" i="44"/>
  <c r="AN24" i="44"/>
  <c r="AM24" i="44"/>
  <c r="BC23" i="44"/>
  <c r="BB23" i="44"/>
  <c r="BA23" i="44"/>
  <c r="AZ23" i="44"/>
  <c r="AY23" i="44"/>
  <c r="AX23" i="44"/>
  <c r="AW23" i="44"/>
  <c r="AV23" i="44"/>
  <c r="AT23" i="44"/>
  <c r="AS23" i="44"/>
  <c r="AR23" i="44"/>
  <c r="AQ23" i="44"/>
  <c r="AP23" i="44"/>
  <c r="AO23" i="44"/>
  <c r="AN23" i="44"/>
  <c r="AM23" i="44"/>
  <c r="BC22" i="44"/>
  <c r="BB22" i="44"/>
  <c r="BA22" i="44"/>
  <c r="AZ22" i="44"/>
  <c r="AY22" i="44"/>
  <c r="AX22" i="44"/>
  <c r="AW22" i="44"/>
  <c r="AV22" i="44"/>
  <c r="AT22" i="44"/>
  <c r="AS22" i="44"/>
  <c r="AR22" i="44"/>
  <c r="AQ22" i="44"/>
  <c r="AP22" i="44"/>
  <c r="AO22" i="44"/>
  <c r="AN22" i="44"/>
  <c r="AM22" i="44"/>
  <c r="BC21" i="44"/>
  <c r="BB21" i="44"/>
  <c r="BA21" i="44"/>
  <c r="AZ21" i="44"/>
  <c r="AY21" i="44"/>
  <c r="AX21" i="44"/>
  <c r="AW21" i="44"/>
  <c r="AV21" i="44"/>
  <c r="AT21" i="44"/>
  <c r="AS21" i="44"/>
  <c r="AR21" i="44"/>
  <c r="AQ21" i="44"/>
  <c r="AP21" i="44"/>
  <c r="AO21" i="44"/>
  <c r="AN21" i="44"/>
  <c r="AM21" i="44"/>
  <c r="BC20" i="44"/>
  <c r="BB20" i="44"/>
  <c r="BA20" i="44"/>
  <c r="AZ20" i="44"/>
  <c r="AY20" i="44"/>
  <c r="AX20" i="44"/>
  <c r="AW20" i="44"/>
  <c r="AV20" i="44"/>
  <c r="AT20" i="44"/>
  <c r="AS20" i="44"/>
  <c r="AR20" i="44"/>
  <c r="AQ20" i="44"/>
  <c r="AP20" i="44"/>
  <c r="AO20" i="44"/>
  <c r="AN20" i="44"/>
  <c r="AM20" i="44"/>
  <c r="BC19" i="44"/>
  <c r="BB19" i="44"/>
  <c r="BA19" i="44"/>
  <c r="AZ19" i="44"/>
  <c r="AY19" i="44"/>
  <c r="AX19" i="44"/>
  <c r="AW19" i="44"/>
  <c r="AV19" i="44"/>
  <c r="AT19" i="44"/>
  <c r="AS19" i="44"/>
  <c r="AR19" i="44"/>
  <c r="AQ19" i="44"/>
  <c r="AP19" i="44"/>
  <c r="AO19" i="44"/>
  <c r="AN19" i="44"/>
  <c r="AM19" i="44"/>
  <c r="BC18" i="44"/>
  <c r="BB18" i="44"/>
  <c r="BA18" i="44"/>
  <c r="AZ18" i="44"/>
  <c r="AY18" i="44"/>
  <c r="AX18" i="44"/>
  <c r="AW18" i="44"/>
  <c r="AV18" i="44"/>
  <c r="AT18" i="44"/>
  <c r="AS18" i="44"/>
  <c r="AR18" i="44"/>
  <c r="AQ18" i="44"/>
  <c r="AP18" i="44"/>
  <c r="AO18" i="44"/>
  <c r="AN18" i="44"/>
  <c r="AM18" i="44"/>
  <c r="BC17" i="44"/>
  <c r="BB17" i="44"/>
  <c r="BA17" i="44"/>
  <c r="AZ17" i="44"/>
  <c r="AY17" i="44"/>
  <c r="AX17" i="44"/>
  <c r="AW17" i="44"/>
  <c r="AV17" i="44"/>
  <c r="AT17" i="44"/>
  <c r="AS17" i="44"/>
  <c r="AR17" i="44"/>
  <c r="AQ17" i="44"/>
  <c r="AP17" i="44"/>
  <c r="AO17" i="44"/>
  <c r="AN17" i="44"/>
  <c r="AM17" i="44"/>
  <c r="BC16" i="44"/>
  <c r="BB16" i="44"/>
  <c r="BA16" i="44"/>
  <c r="AZ16" i="44"/>
  <c r="AY16" i="44"/>
  <c r="AX16" i="44"/>
  <c r="AW16" i="44"/>
  <c r="AV16" i="44"/>
  <c r="AT16" i="44"/>
  <c r="AS16" i="44"/>
  <c r="AR16" i="44"/>
  <c r="AQ16" i="44"/>
  <c r="AP16" i="44"/>
  <c r="AO16" i="44"/>
  <c r="AN16" i="44"/>
  <c r="AM16" i="44"/>
  <c r="BC15" i="44"/>
  <c r="BB15" i="44"/>
  <c r="BA15" i="44"/>
  <c r="AZ15" i="44"/>
  <c r="AY15" i="44"/>
  <c r="AX15" i="44"/>
  <c r="AW15" i="44"/>
  <c r="AV15" i="44"/>
  <c r="AT15" i="44"/>
  <c r="AS15" i="44"/>
  <c r="AR15" i="44"/>
  <c r="AQ15" i="44"/>
  <c r="AP15" i="44"/>
  <c r="AO15" i="44"/>
  <c r="AN15" i="44"/>
  <c r="AM15" i="44"/>
  <c r="BC42" i="43"/>
  <c r="BB42" i="43"/>
  <c r="BA42" i="43"/>
  <c r="AZ42" i="43"/>
  <c r="AY42" i="43"/>
  <c r="AX42" i="43"/>
  <c r="AW42" i="43"/>
  <c r="AV42" i="43"/>
  <c r="AT42" i="43"/>
  <c r="AS42" i="43"/>
  <c r="AR42" i="43"/>
  <c r="AQ42" i="43"/>
  <c r="AP42" i="43"/>
  <c r="AO42" i="43"/>
  <c r="AN42" i="43"/>
  <c r="AM42" i="43"/>
  <c r="BC41" i="43"/>
  <c r="BB41" i="43"/>
  <c r="BA41" i="43"/>
  <c r="AZ41" i="43"/>
  <c r="AY41" i="43"/>
  <c r="AX41" i="43"/>
  <c r="AW41" i="43"/>
  <c r="AV41" i="43"/>
  <c r="AT41" i="43"/>
  <c r="AS41" i="43"/>
  <c r="AR41" i="43"/>
  <c r="AQ41" i="43"/>
  <c r="AP41" i="43"/>
  <c r="AO41" i="43"/>
  <c r="AN41" i="43"/>
  <c r="AM41" i="43"/>
  <c r="BC40" i="43"/>
  <c r="BB40" i="43"/>
  <c r="BA40" i="43"/>
  <c r="AZ40" i="43"/>
  <c r="AY40" i="43"/>
  <c r="AX40" i="43"/>
  <c r="AW40" i="43"/>
  <c r="AV40" i="43"/>
  <c r="AT40" i="43"/>
  <c r="AS40" i="43"/>
  <c r="AR40" i="43"/>
  <c r="AQ40" i="43"/>
  <c r="AP40" i="43"/>
  <c r="AO40" i="43"/>
  <c r="AN40" i="43"/>
  <c r="AM40" i="43"/>
  <c r="BC39" i="43"/>
  <c r="BB39" i="43"/>
  <c r="BA39" i="43"/>
  <c r="AZ39" i="43"/>
  <c r="AY39" i="43"/>
  <c r="AX39" i="43"/>
  <c r="AW39" i="43"/>
  <c r="AV39" i="43"/>
  <c r="AT39" i="43"/>
  <c r="AS39" i="43"/>
  <c r="AR39" i="43"/>
  <c r="AQ39" i="43"/>
  <c r="AP39" i="43"/>
  <c r="AO39" i="43"/>
  <c r="AN39" i="43"/>
  <c r="AM39" i="43"/>
  <c r="BC38" i="43"/>
  <c r="BB38" i="43"/>
  <c r="BA38" i="43"/>
  <c r="AZ38" i="43"/>
  <c r="AY38" i="43"/>
  <c r="AX38" i="43"/>
  <c r="AW38" i="43"/>
  <c r="AV38" i="43"/>
  <c r="AT38" i="43"/>
  <c r="AS38" i="43"/>
  <c r="AR38" i="43"/>
  <c r="AQ38" i="43"/>
  <c r="AP38" i="43"/>
  <c r="AO38" i="43"/>
  <c r="AN38" i="43"/>
  <c r="AM38" i="43"/>
  <c r="BC37" i="43"/>
  <c r="BB37" i="43"/>
  <c r="BA37" i="43"/>
  <c r="AZ37" i="43"/>
  <c r="AY37" i="43"/>
  <c r="AX37" i="43"/>
  <c r="AW37" i="43"/>
  <c r="AV37" i="43"/>
  <c r="AT37" i="43"/>
  <c r="AS37" i="43"/>
  <c r="AR37" i="43"/>
  <c r="AQ37" i="43"/>
  <c r="AP37" i="43"/>
  <c r="AO37" i="43"/>
  <c r="AN37" i="43"/>
  <c r="AM37" i="43"/>
  <c r="BC36" i="43"/>
  <c r="BB36" i="43"/>
  <c r="BA36" i="43"/>
  <c r="AZ36" i="43"/>
  <c r="AY36" i="43"/>
  <c r="AX36" i="43"/>
  <c r="AW36" i="43"/>
  <c r="AV36" i="43"/>
  <c r="AT36" i="43"/>
  <c r="AS36" i="43"/>
  <c r="AR36" i="43"/>
  <c r="AQ36" i="43"/>
  <c r="AP36" i="43"/>
  <c r="AO36" i="43"/>
  <c r="AN36" i="43"/>
  <c r="AM36" i="43"/>
  <c r="BC35" i="43"/>
  <c r="BB35" i="43"/>
  <c r="BA35" i="43"/>
  <c r="AZ35" i="43"/>
  <c r="AY35" i="43"/>
  <c r="AX35" i="43"/>
  <c r="AW35" i="43"/>
  <c r="AV35" i="43"/>
  <c r="AT35" i="43"/>
  <c r="AS35" i="43"/>
  <c r="AR35" i="43"/>
  <c r="AQ35" i="43"/>
  <c r="AP35" i="43"/>
  <c r="AO35" i="43"/>
  <c r="AN35" i="43"/>
  <c r="AM35" i="43"/>
  <c r="BC34" i="43"/>
  <c r="BB34" i="43"/>
  <c r="BA34" i="43"/>
  <c r="AZ34" i="43"/>
  <c r="AY34" i="43"/>
  <c r="AX34" i="43"/>
  <c r="AW34" i="43"/>
  <c r="AV34" i="43"/>
  <c r="AT34" i="43"/>
  <c r="AS34" i="43"/>
  <c r="AR34" i="43"/>
  <c r="AQ34" i="43"/>
  <c r="AP34" i="43"/>
  <c r="AO34" i="43"/>
  <c r="AN34" i="43"/>
  <c r="AM34" i="43"/>
  <c r="BC33" i="43"/>
  <c r="BB33" i="43"/>
  <c r="BA33" i="43"/>
  <c r="AZ33" i="43"/>
  <c r="AY33" i="43"/>
  <c r="AX33" i="43"/>
  <c r="AW33" i="43"/>
  <c r="AV33" i="43"/>
  <c r="AT33" i="43"/>
  <c r="AS33" i="43"/>
  <c r="AR33" i="43"/>
  <c r="AQ33" i="43"/>
  <c r="AP33" i="43"/>
  <c r="AO33" i="43"/>
  <c r="AN33" i="43"/>
  <c r="AM33" i="43"/>
  <c r="BC32" i="43"/>
  <c r="BB32" i="43"/>
  <c r="BA32" i="43"/>
  <c r="AZ32" i="43"/>
  <c r="AY32" i="43"/>
  <c r="AX32" i="43"/>
  <c r="AW32" i="43"/>
  <c r="AV32" i="43"/>
  <c r="AT32" i="43"/>
  <c r="AS32" i="43"/>
  <c r="AR32" i="43"/>
  <c r="AQ32" i="43"/>
  <c r="AP32" i="43"/>
  <c r="AO32" i="43"/>
  <c r="AN32" i="43"/>
  <c r="AM32" i="43"/>
  <c r="BC31" i="43"/>
  <c r="BB31" i="43"/>
  <c r="BA31" i="43"/>
  <c r="AZ31" i="43"/>
  <c r="AY31" i="43"/>
  <c r="AX31" i="43"/>
  <c r="AW31" i="43"/>
  <c r="AV31" i="43"/>
  <c r="AT31" i="43"/>
  <c r="AS31" i="43"/>
  <c r="AR31" i="43"/>
  <c r="AQ31" i="43"/>
  <c r="AP31" i="43"/>
  <c r="AO31" i="43"/>
  <c r="AN31" i="43"/>
  <c r="AM31" i="43"/>
  <c r="BC30" i="43"/>
  <c r="BB30" i="43"/>
  <c r="BA30" i="43"/>
  <c r="AZ30" i="43"/>
  <c r="AY30" i="43"/>
  <c r="AX30" i="43"/>
  <c r="AW30" i="43"/>
  <c r="AV30" i="43"/>
  <c r="AT30" i="43"/>
  <c r="AS30" i="43"/>
  <c r="AR30" i="43"/>
  <c r="AQ30" i="43"/>
  <c r="AP30" i="43"/>
  <c r="AO30" i="43"/>
  <c r="AN30" i="43"/>
  <c r="AM30" i="43"/>
  <c r="BC29" i="43"/>
  <c r="BB29" i="43"/>
  <c r="BA29" i="43"/>
  <c r="AZ29" i="43"/>
  <c r="AY29" i="43"/>
  <c r="AX29" i="43"/>
  <c r="AW29" i="43"/>
  <c r="AV29" i="43"/>
  <c r="AT29" i="43"/>
  <c r="AS29" i="43"/>
  <c r="AR29" i="43"/>
  <c r="AQ29" i="43"/>
  <c r="AP29" i="43"/>
  <c r="AO29" i="43"/>
  <c r="AN29" i="43"/>
  <c r="AM29" i="43"/>
  <c r="BC28" i="43"/>
  <c r="BB28" i="43"/>
  <c r="BA28" i="43"/>
  <c r="AZ28" i="43"/>
  <c r="AY28" i="43"/>
  <c r="AX28" i="43"/>
  <c r="AW28" i="43"/>
  <c r="AV28" i="43"/>
  <c r="AT28" i="43"/>
  <c r="AS28" i="43"/>
  <c r="AR28" i="43"/>
  <c r="AQ28" i="43"/>
  <c r="AP28" i="43"/>
  <c r="AO28" i="43"/>
  <c r="AN28" i="43"/>
  <c r="AM28" i="43"/>
  <c r="BC27" i="43"/>
  <c r="BB27" i="43"/>
  <c r="BA27" i="43"/>
  <c r="AZ27" i="43"/>
  <c r="AY27" i="43"/>
  <c r="AX27" i="43"/>
  <c r="AW27" i="43"/>
  <c r="AV27" i="43"/>
  <c r="AT27" i="43"/>
  <c r="AS27" i="43"/>
  <c r="AR27" i="43"/>
  <c r="AQ27" i="43"/>
  <c r="AP27" i="43"/>
  <c r="AO27" i="43"/>
  <c r="AN27" i="43"/>
  <c r="AM27" i="43"/>
  <c r="BC26" i="43"/>
  <c r="BB26" i="43"/>
  <c r="BA26" i="43"/>
  <c r="AZ26" i="43"/>
  <c r="AY26" i="43"/>
  <c r="AX26" i="43"/>
  <c r="AW26" i="43"/>
  <c r="AV26" i="43"/>
  <c r="AT26" i="43"/>
  <c r="AS26" i="43"/>
  <c r="AR26" i="43"/>
  <c r="AQ26" i="43"/>
  <c r="AP26" i="43"/>
  <c r="AO26" i="43"/>
  <c r="AN26" i="43"/>
  <c r="AM26" i="43"/>
  <c r="BC25" i="43"/>
  <c r="BB25" i="43"/>
  <c r="BA25" i="43"/>
  <c r="AZ25" i="43"/>
  <c r="AY25" i="43"/>
  <c r="AX25" i="43"/>
  <c r="AW25" i="43"/>
  <c r="AV25" i="43"/>
  <c r="AT25" i="43"/>
  <c r="AS25" i="43"/>
  <c r="AR25" i="43"/>
  <c r="AQ25" i="43"/>
  <c r="AP25" i="43"/>
  <c r="AO25" i="43"/>
  <c r="AN25" i="43"/>
  <c r="AM25" i="43"/>
  <c r="BC24" i="43"/>
  <c r="BB24" i="43"/>
  <c r="BA24" i="43"/>
  <c r="AZ24" i="43"/>
  <c r="AY24" i="43"/>
  <c r="AX24" i="43"/>
  <c r="AW24" i="43"/>
  <c r="AV24" i="43"/>
  <c r="AT24" i="43"/>
  <c r="AS24" i="43"/>
  <c r="AR24" i="43"/>
  <c r="AQ24" i="43"/>
  <c r="AP24" i="43"/>
  <c r="AO24" i="43"/>
  <c r="AN24" i="43"/>
  <c r="AM24" i="43"/>
  <c r="BC23" i="43"/>
  <c r="BB23" i="43"/>
  <c r="BA23" i="43"/>
  <c r="AZ23" i="43"/>
  <c r="AY23" i="43"/>
  <c r="AX23" i="43"/>
  <c r="AW23" i="43"/>
  <c r="AV23" i="43"/>
  <c r="AT23" i="43"/>
  <c r="AS23" i="43"/>
  <c r="AR23" i="43"/>
  <c r="AQ23" i="43"/>
  <c r="AP23" i="43"/>
  <c r="AO23" i="43"/>
  <c r="AN23" i="43"/>
  <c r="AM23" i="43"/>
  <c r="BC22" i="43"/>
  <c r="BB22" i="43"/>
  <c r="BA22" i="43"/>
  <c r="AZ22" i="43"/>
  <c r="AY22" i="43"/>
  <c r="AX22" i="43"/>
  <c r="AW22" i="43"/>
  <c r="AV22" i="43"/>
  <c r="AT22" i="43"/>
  <c r="AS22" i="43"/>
  <c r="AR22" i="43"/>
  <c r="AQ22" i="43"/>
  <c r="AP22" i="43"/>
  <c r="AO22" i="43"/>
  <c r="AN22" i="43"/>
  <c r="AM22" i="43"/>
  <c r="BC21" i="43"/>
  <c r="BB21" i="43"/>
  <c r="BA21" i="43"/>
  <c r="AZ21" i="43"/>
  <c r="AY21" i="43"/>
  <c r="AX21" i="43"/>
  <c r="AW21" i="43"/>
  <c r="AV21" i="43"/>
  <c r="AT21" i="43"/>
  <c r="AS21" i="43"/>
  <c r="AR21" i="43"/>
  <c r="AQ21" i="43"/>
  <c r="AP21" i="43"/>
  <c r="AO21" i="43"/>
  <c r="AN21" i="43"/>
  <c r="AM21" i="43"/>
  <c r="BC20" i="43"/>
  <c r="BB20" i="43"/>
  <c r="BA20" i="43"/>
  <c r="AZ20" i="43"/>
  <c r="AY20" i="43"/>
  <c r="AX20" i="43"/>
  <c r="AW20" i="43"/>
  <c r="AV20" i="43"/>
  <c r="AT20" i="43"/>
  <c r="AS20" i="43"/>
  <c r="AR20" i="43"/>
  <c r="AQ20" i="43"/>
  <c r="AP20" i="43"/>
  <c r="AO20" i="43"/>
  <c r="AN20" i="43"/>
  <c r="AM20" i="43"/>
  <c r="BC19" i="43"/>
  <c r="BB19" i="43"/>
  <c r="BA19" i="43"/>
  <c r="AZ19" i="43"/>
  <c r="AY19" i="43"/>
  <c r="AX19" i="43"/>
  <c r="AW19" i="43"/>
  <c r="AV19" i="43"/>
  <c r="AT19" i="43"/>
  <c r="AS19" i="43"/>
  <c r="AR19" i="43"/>
  <c r="AQ19" i="43"/>
  <c r="AP19" i="43"/>
  <c r="AO19" i="43"/>
  <c r="AN19" i="43"/>
  <c r="AM19" i="43"/>
  <c r="BC18" i="43"/>
  <c r="BB18" i="43"/>
  <c r="BA18" i="43"/>
  <c r="AZ18" i="43"/>
  <c r="AY18" i="43"/>
  <c r="AX18" i="43"/>
  <c r="AW18" i="43"/>
  <c r="AV18" i="43"/>
  <c r="AT18" i="43"/>
  <c r="AS18" i="43"/>
  <c r="AR18" i="43"/>
  <c r="AQ18" i="43"/>
  <c r="AP18" i="43"/>
  <c r="AO18" i="43"/>
  <c r="AN18" i="43"/>
  <c r="AM18" i="43"/>
  <c r="BC17" i="43"/>
  <c r="BB17" i="43"/>
  <c r="BA17" i="43"/>
  <c r="AZ17" i="43"/>
  <c r="AY17" i="43"/>
  <c r="AX17" i="43"/>
  <c r="AW17" i="43"/>
  <c r="AV17" i="43"/>
  <c r="AT17" i="43"/>
  <c r="AS17" i="43"/>
  <c r="AR17" i="43"/>
  <c r="AQ17" i="43"/>
  <c r="AP17" i="43"/>
  <c r="AO17" i="43"/>
  <c r="AN17" i="43"/>
  <c r="AM17" i="43"/>
  <c r="BC16" i="43"/>
  <c r="BB16" i="43"/>
  <c r="BA16" i="43"/>
  <c r="AZ16" i="43"/>
  <c r="AY16" i="43"/>
  <c r="AX16" i="43"/>
  <c r="AW16" i="43"/>
  <c r="AV16" i="43"/>
  <c r="AT16" i="43"/>
  <c r="AS16" i="43"/>
  <c r="AR16" i="43"/>
  <c r="AQ16" i="43"/>
  <c r="AP16" i="43"/>
  <c r="AO16" i="43"/>
  <c r="AN16" i="43"/>
  <c r="AM16" i="43"/>
  <c r="BC15" i="43"/>
  <c r="BB15" i="43"/>
  <c r="BA15" i="43"/>
  <c r="AZ15" i="43"/>
  <c r="AY15" i="43"/>
  <c r="AX15" i="43"/>
  <c r="AW15" i="43"/>
  <c r="AV15" i="43"/>
  <c r="AT15" i="43"/>
  <c r="AS15" i="43"/>
  <c r="AR15" i="43"/>
  <c r="AQ15" i="43"/>
  <c r="AP15" i="43"/>
  <c r="AO15" i="43"/>
  <c r="AN15" i="43"/>
  <c r="AM15" i="43"/>
  <c r="AM16" i="42"/>
  <c r="AN16" i="42"/>
  <c r="AO16" i="42"/>
  <c r="AP16" i="42"/>
  <c r="AQ16" i="42"/>
  <c r="AR16" i="42"/>
  <c r="AS16" i="42"/>
  <c r="AT16" i="42"/>
  <c r="AV16" i="42"/>
  <c r="AW16" i="42"/>
  <c r="AX16" i="42"/>
  <c r="AY16" i="42"/>
  <c r="AZ16" i="42"/>
  <c r="BA16" i="42"/>
  <c r="BB16" i="42"/>
  <c r="BC16" i="42"/>
  <c r="AM17" i="42"/>
  <c r="AN17" i="42"/>
  <c r="AO17" i="42"/>
  <c r="AP17" i="42"/>
  <c r="AQ17" i="42"/>
  <c r="AR17" i="42"/>
  <c r="AS17" i="42"/>
  <c r="AT17" i="42"/>
  <c r="AV17" i="42"/>
  <c r="AW17" i="42"/>
  <c r="AX17" i="42"/>
  <c r="AY17" i="42"/>
  <c r="AZ17" i="42"/>
  <c r="BA17" i="42"/>
  <c r="BB17" i="42"/>
  <c r="BC17" i="42"/>
  <c r="AM18" i="42"/>
  <c r="AN18" i="42"/>
  <c r="AO18" i="42"/>
  <c r="AP18" i="42"/>
  <c r="AQ18" i="42"/>
  <c r="AR18" i="42"/>
  <c r="AS18" i="42"/>
  <c r="AT18" i="42"/>
  <c r="AV18" i="42"/>
  <c r="AW18" i="42"/>
  <c r="AX18" i="42"/>
  <c r="AY18" i="42"/>
  <c r="AZ18" i="42"/>
  <c r="BA18" i="42"/>
  <c r="BB18" i="42"/>
  <c r="BC18" i="42"/>
  <c r="AM19" i="42"/>
  <c r="AN19" i="42"/>
  <c r="AO19" i="42"/>
  <c r="AP19" i="42"/>
  <c r="AQ19" i="42"/>
  <c r="AR19" i="42"/>
  <c r="AS19" i="42"/>
  <c r="AT19" i="42"/>
  <c r="AV19" i="42"/>
  <c r="AW19" i="42"/>
  <c r="AX19" i="42"/>
  <c r="AY19" i="42"/>
  <c r="AZ19" i="42"/>
  <c r="BA19" i="42"/>
  <c r="BB19" i="42"/>
  <c r="BC19" i="42"/>
  <c r="AM20" i="42"/>
  <c r="AN20" i="42"/>
  <c r="AO20" i="42"/>
  <c r="AP20" i="42"/>
  <c r="AQ20" i="42"/>
  <c r="AR20" i="42"/>
  <c r="AS20" i="42"/>
  <c r="AT20" i="42"/>
  <c r="AV20" i="42"/>
  <c r="AW20" i="42"/>
  <c r="AX20" i="42"/>
  <c r="AY20" i="42"/>
  <c r="AZ20" i="42"/>
  <c r="BA20" i="42"/>
  <c r="BB20" i="42"/>
  <c r="BC20" i="42"/>
  <c r="AM21" i="42"/>
  <c r="AN21" i="42"/>
  <c r="AO21" i="42"/>
  <c r="AP21" i="42"/>
  <c r="AQ21" i="42"/>
  <c r="AR21" i="42"/>
  <c r="AS21" i="42"/>
  <c r="AT21" i="42"/>
  <c r="AV21" i="42"/>
  <c r="AW21" i="42"/>
  <c r="AX21" i="42"/>
  <c r="AY21" i="42"/>
  <c r="AZ21" i="42"/>
  <c r="BA21" i="42"/>
  <c r="BB21" i="42"/>
  <c r="BC21" i="42"/>
  <c r="AM22" i="42"/>
  <c r="AN22" i="42"/>
  <c r="AO22" i="42"/>
  <c r="AP22" i="42"/>
  <c r="AQ22" i="42"/>
  <c r="AR22" i="42"/>
  <c r="AS22" i="42"/>
  <c r="AT22" i="42"/>
  <c r="AV22" i="42"/>
  <c r="AW22" i="42"/>
  <c r="AX22" i="42"/>
  <c r="AY22" i="42"/>
  <c r="AZ22" i="42"/>
  <c r="BA22" i="42"/>
  <c r="BB22" i="42"/>
  <c r="BC22" i="42"/>
  <c r="AM23" i="42"/>
  <c r="AN23" i="42"/>
  <c r="AO23" i="42"/>
  <c r="AP23" i="42"/>
  <c r="AQ23" i="42"/>
  <c r="AR23" i="42"/>
  <c r="AS23" i="42"/>
  <c r="AT23" i="42"/>
  <c r="AV23" i="42"/>
  <c r="AW23" i="42"/>
  <c r="AX23" i="42"/>
  <c r="AY23" i="42"/>
  <c r="AZ23" i="42"/>
  <c r="BA23" i="42"/>
  <c r="BB23" i="42"/>
  <c r="BC23" i="42"/>
  <c r="AM24" i="42"/>
  <c r="AN24" i="42"/>
  <c r="AO24" i="42"/>
  <c r="AP24" i="42"/>
  <c r="AQ24" i="42"/>
  <c r="AR24" i="42"/>
  <c r="AS24" i="42"/>
  <c r="AT24" i="42"/>
  <c r="AV24" i="42"/>
  <c r="AW24" i="42"/>
  <c r="AX24" i="42"/>
  <c r="AY24" i="42"/>
  <c r="AZ24" i="42"/>
  <c r="BA24" i="42"/>
  <c r="BB24" i="42"/>
  <c r="BC24" i="42"/>
  <c r="AM25" i="42"/>
  <c r="AN25" i="42"/>
  <c r="AO25" i="42"/>
  <c r="AP25" i="42"/>
  <c r="AQ25" i="42"/>
  <c r="AR25" i="42"/>
  <c r="AS25" i="42"/>
  <c r="AT25" i="42"/>
  <c r="AV25" i="42"/>
  <c r="AW25" i="42"/>
  <c r="AX25" i="42"/>
  <c r="AY25" i="42"/>
  <c r="AZ25" i="42"/>
  <c r="BA25" i="42"/>
  <c r="BB25" i="42"/>
  <c r="BC25" i="42"/>
  <c r="AM26" i="42"/>
  <c r="AN26" i="42"/>
  <c r="AO26" i="42"/>
  <c r="AP26" i="42"/>
  <c r="AQ26" i="42"/>
  <c r="AR26" i="42"/>
  <c r="AS26" i="42"/>
  <c r="AT26" i="42"/>
  <c r="AV26" i="42"/>
  <c r="AW26" i="42"/>
  <c r="AX26" i="42"/>
  <c r="AY26" i="42"/>
  <c r="AZ26" i="42"/>
  <c r="BA26" i="42"/>
  <c r="BB26" i="42"/>
  <c r="BC26" i="42"/>
  <c r="AM27" i="42"/>
  <c r="AN27" i="42"/>
  <c r="AO27" i="42"/>
  <c r="AP27" i="42"/>
  <c r="AQ27" i="42"/>
  <c r="AR27" i="42"/>
  <c r="AS27" i="42"/>
  <c r="AT27" i="42"/>
  <c r="AV27" i="42"/>
  <c r="AW27" i="42"/>
  <c r="AX27" i="42"/>
  <c r="AY27" i="42"/>
  <c r="AZ27" i="42"/>
  <c r="BA27" i="42"/>
  <c r="BB27" i="42"/>
  <c r="BC27" i="42"/>
  <c r="AM28" i="42"/>
  <c r="AN28" i="42"/>
  <c r="AO28" i="42"/>
  <c r="AP28" i="42"/>
  <c r="AQ28" i="42"/>
  <c r="AR28" i="42"/>
  <c r="AS28" i="42"/>
  <c r="AT28" i="42"/>
  <c r="AV28" i="42"/>
  <c r="AW28" i="42"/>
  <c r="AX28" i="42"/>
  <c r="AY28" i="42"/>
  <c r="AZ28" i="42"/>
  <c r="BA28" i="42"/>
  <c r="BB28" i="42"/>
  <c r="BC28" i="42"/>
  <c r="AM29" i="42"/>
  <c r="AN29" i="42"/>
  <c r="AO29" i="42"/>
  <c r="AP29" i="42"/>
  <c r="AQ29" i="42"/>
  <c r="AR29" i="42"/>
  <c r="AS29" i="42"/>
  <c r="AT29" i="42"/>
  <c r="AV29" i="42"/>
  <c r="AW29" i="42"/>
  <c r="AX29" i="42"/>
  <c r="AY29" i="42"/>
  <c r="AZ29" i="42"/>
  <c r="BA29" i="42"/>
  <c r="BB29" i="42"/>
  <c r="BC29" i="42"/>
  <c r="AM30" i="42"/>
  <c r="AN30" i="42"/>
  <c r="AO30" i="42"/>
  <c r="AP30" i="42"/>
  <c r="AQ30" i="42"/>
  <c r="AR30" i="42"/>
  <c r="AS30" i="42"/>
  <c r="AT30" i="42"/>
  <c r="AV30" i="42"/>
  <c r="AW30" i="42"/>
  <c r="AX30" i="42"/>
  <c r="AY30" i="42"/>
  <c r="AZ30" i="42"/>
  <c r="BA30" i="42"/>
  <c r="BB30" i="42"/>
  <c r="BC30" i="42"/>
  <c r="AM31" i="42"/>
  <c r="AN31" i="42"/>
  <c r="AO31" i="42"/>
  <c r="AP31" i="42"/>
  <c r="AQ31" i="42"/>
  <c r="AR31" i="42"/>
  <c r="AS31" i="42"/>
  <c r="AT31" i="42"/>
  <c r="AV31" i="42"/>
  <c r="AW31" i="42"/>
  <c r="AX31" i="42"/>
  <c r="AY31" i="42"/>
  <c r="AZ31" i="42"/>
  <c r="BA31" i="42"/>
  <c r="BB31" i="42"/>
  <c r="BC31" i="42"/>
  <c r="AM32" i="42"/>
  <c r="AN32" i="42"/>
  <c r="AO32" i="42"/>
  <c r="AP32" i="42"/>
  <c r="AQ32" i="42"/>
  <c r="AR32" i="42"/>
  <c r="AS32" i="42"/>
  <c r="AT32" i="42"/>
  <c r="AV32" i="42"/>
  <c r="AW32" i="42"/>
  <c r="AX32" i="42"/>
  <c r="AY32" i="42"/>
  <c r="AZ32" i="42"/>
  <c r="BA32" i="42"/>
  <c r="BB32" i="42"/>
  <c r="BC32" i="42"/>
  <c r="AM33" i="42"/>
  <c r="AN33" i="42"/>
  <c r="AO33" i="42"/>
  <c r="AP33" i="42"/>
  <c r="AQ33" i="42"/>
  <c r="AR33" i="42"/>
  <c r="AS33" i="42"/>
  <c r="AT33" i="42"/>
  <c r="AV33" i="42"/>
  <c r="AW33" i="42"/>
  <c r="AX33" i="42"/>
  <c r="AY33" i="42"/>
  <c r="AZ33" i="42"/>
  <c r="BA33" i="42"/>
  <c r="BB33" i="42"/>
  <c r="BC33" i="42"/>
  <c r="AM34" i="42"/>
  <c r="AN34" i="42"/>
  <c r="AO34" i="42"/>
  <c r="AP34" i="42"/>
  <c r="AQ34" i="42"/>
  <c r="AR34" i="42"/>
  <c r="AS34" i="42"/>
  <c r="AT34" i="42"/>
  <c r="AV34" i="42"/>
  <c r="AW34" i="42"/>
  <c r="AX34" i="42"/>
  <c r="AY34" i="42"/>
  <c r="AZ34" i="42"/>
  <c r="BA34" i="42"/>
  <c r="BB34" i="42"/>
  <c r="BC34" i="42"/>
  <c r="AM35" i="42"/>
  <c r="AN35" i="42"/>
  <c r="AO35" i="42"/>
  <c r="AP35" i="42"/>
  <c r="AQ35" i="42"/>
  <c r="AR35" i="42"/>
  <c r="AS35" i="42"/>
  <c r="AT35" i="42"/>
  <c r="AV35" i="42"/>
  <c r="AW35" i="42"/>
  <c r="AX35" i="42"/>
  <c r="AY35" i="42"/>
  <c r="AZ35" i="42"/>
  <c r="BA35" i="42"/>
  <c r="BB35" i="42"/>
  <c r="BC35" i="42"/>
  <c r="AM36" i="42"/>
  <c r="AN36" i="42"/>
  <c r="AO36" i="42"/>
  <c r="AP36" i="42"/>
  <c r="AQ36" i="42"/>
  <c r="AR36" i="42"/>
  <c r="AS36" i="42"/>
  <c r="AT36" i="42"/>
  <c r="AV36" i="42"/>
  <c r="AW36" i="42"/>
  <c r="AX36" i="42"/>
  <c r="AY36" i="42"/>
  <c r="AZ36" i="42"/>
  <c r="BA36" i="42"/>
  <c r="BB36" i="42"/>
  <c r="BC36" i="42"/>
  <c r="AM37" i="42"/>
  <c r="AN37" i="42"/>
  <c r="AO37" i="42"/>
  <c r="AP37" i="42"/>
  <c r="AQ37" i="42"/>
  <c r="AR37" i="42"/>
  <c r="AS37" i="42"/>
  <c r="AT37" i="42"/>
  <c r="AV37" i="42"/>
  <c r="AW37" i="42"/>
  <c r="AX37" i="42"/>
  <c r="AY37" i="42"/>
  <c r="AZ37" i="42"/>
  <c r="BA37" i="42"/>
  <c r="BB37" i="42"/>
  <c r="BC37" i="42"/>
  <c r="AM38" i="42"/>
  <c r="AN38" i="42"/>
  <c r="AO38" i="42"/>
  <c r="AP38" i="42"/>
  <c r="AQ38" i="42"/>
  <c r="AR38" i="42"/>
  <c r="AS38" i="42"/>
  <c r="AT38" i="42"/>
  <c r="AV38" i="42"/>
  <c r="AW38" i="42"/>
  <c r="AX38" i="42"/>
  <c r="AY38" i="42"/>
  <c r="AZ38" i="42"/>
  <c r="BA38" i="42"/>
  <c r="BB38" i="42"/>
  <c r="BC38" i="42"/>
  <c r="AM39" i="42"/>
  <c r="AN39" i="42"/>
  <c r="AO39" i="42"/>
  <c r="AP39" i="42"/>
  <c r="AQ39" i="42"/>
  <c r="AR39" i="42"/>
  <c r="AS39" i="42"/>
  <c r="AT39" i="42"/>
  <c r="AV39" i="42"/>
  <c r="AW39" i="42"/>
  <c r="AX39" i="42"/>
  <c r="AY39" i="42"/>
  <c r="AZ39" i="42"/>
  <c r="BA39" i="42"/>
  <c r="BB39" i="42"/>
  <c r="BC39" i="42"/>
  <c r="AM40" i="42"/>
  <c r="AN40" i="42"/>
  <c r="AO40" i="42"/>
  <c r="AP40" i="42"/>
  <c r="AQ40" i="42"/>
  <c r="AR40" i="42"/>
  <c r="AS40" i="42"/>
  <c r="AT40" i="42"/>
  <c r="AV40" i="42"/>
  <c r="AW40" i="42"/>
  <c r="AX40" i="42"/>
  <c r="AY40" i="42"/>
  <c r="AZ40" i="42"/>
  <c r="BA40" i="42"/>
  <c r="BB40" i="42"/>
  <c r="BC40" i="42"/>
  <c r="AM41" i="42"/>
  <c r="AN41" i="42"/>
  <c r="AO41" i="42"/>
  <c r="AP41" i="42"/>
  <c r="AQ41" i="42"/>
  <c r="AR41" i="42"/>
  <c r="AS41" i="42"/>
  <c r="AT41" i="42"/>
  <c r="AV41" i="42"/>
  <c r="AW41" i="42"/>
  <c r="AX41" i="42"/>
  <c r="AY41" i="42"/>
  <c r="AZ41" i="42"/>
  <c r="BA41" i="42"/>
  <c r="BB41" i="42"/>
  <c r="BC41" i="42"/>
  <c r="AM42" i="42"/>
  <c r="AN42" i="42"/>
  <c r="AO42" i="42"/>
  <c r="AP42" i="42"/>
  <c r="AQ42" i="42"/>
  <c r="AR42" i="42"/>
  <c r="AS42" i="42"/>
  <c r="AT42" i="42"/>
  <c r="AV42" i="42"/>
  <c r="AW42" i="42"/>
  <c r="AX42" i="42"/>
  <c r="AY42" i="42"/>
  <c r="AZ42" i="42"/>
  <c r="BA42" i="42"/>
  <c r="BB42" i="42"/>
  <c r="BC42" i="42"/>
  <c r="BC15" i="42"/>
  <c r="BB15" i="42"/>
  <c r="BA15" i="42"/>
  <c r="AZ15" i="42"/>
  <c r="AY15" i="42"/>
  <c r="AX15" i="42"/>
  <c r="AW15" i="42"/>
  <c r="AV15" i="42"/>
  <c r="AT15" i="42"/>
  <c r="AS15" i="42"/>
  <c r="AR15" i="42"/>
  <c r="AQ15" i="42"/>
  <c r="AP15" i="42"/>
  <c r="AO15" i="42"/>
  <c r="AN15" i="42"/>
  <c r="AM15" i="42"/>
  <c r="AM16" i="41"/>
  <c r="AN16" i="41"/>
  <c r="AO16" i="41"/>
  <c r="AP16" i="41"/>
  <c r="AQ16" i="41"/>
  <c r="AR16" i="41"/>
  <c r="AS16" i="41"/>
  <c r="AT16" i="41"/>
  <c r="AV16" i="41"/>
  <c r="AW16" i="41"/>
  <c r="AX16" i="41"/>
  <c r="AY16" i="41"/>
  <c r="AZ16" i="41"/>
  <c r="BA16" i="41"/>
  <c r="BB16" i="41"/>
  <c r="BC16" i="41"/>
  <c r="AM17" i="41"/>
  <c r="AN17" i="41"/>
  <c r="AO17" i="41"/>
  <c r="AP17" i="41"/>
  <c r="AQ17" i="41"/>
  <c r="AR17" i="41"/>
  <c r="AS17" i="41"/>
  <c r="AT17" i="41"/>
  <c r="AV17" i="41"/>
  <c r="AW17" i="41"/>
  <c r="AX17" i="41"/>
  <c r="AY17" i="41"/>
  <c r="AZ17" i="41"/>
  <c r="BA17" i="41"/>
  <c r="BB17" i="41"/>
  <c r="BC17" i="41"/>
  <c r="AM18" i="41"/>
  <c r="AN18" i="41"/>
  <c r="AO18" i="41"/>
  <c r="AP18" i="41"/>
  <c r="AQ18" i="41"/>
  <c r="AR18" i="41"/>
  <c r="AS18" i="41"/>
  <c r="AT18" i="41"/>
  <c r="AV18" i="41"/>
  <c r="AW18" i="41"/>
  <c r="AX18" i="41"/>
  <c r="AY18" i="41"/>
  <c r="AZ18" i="41"/>
  <c r="BA18" i="41"/>
  <c r="BB18" i="41"/>
  <c r="BC18" i="41"/>
  <c r="AM19" i="41"/>
  <c r="AN19" i="41"/>
  <c r="AO19" i="41"/>
  <c r="AP19" i="41"/>
  <c r="AQ19" i="41"/>
  <c r="AR19" i="41"/>
  <c r="AS19" i="41"/>
  <c r="AT19" i="41"/>
  <c r="AV19" i="41"/>
  <c r="AW19" i="41"/>
  <c r="AX19" i="41"/>
  <c r="AY19" i="41"/>
  <c r="AZ19" i="41"/>
  <c r="BA19" i="41"/>
  <c r="BB19" i="41"/>
  <c r="BC19" i="41"/>
  <c r="AM20" i="41"/>
  <c r="AN20" i="41"/>
  <c r="AO20" i="41"/>
  <c r="AP20" i="41"/>
  <c r="AQ20" i="41"/>
  <c r="AR20" i="41"/>
  <c r="AS20" i="41"/>
  <c r="AT20" i="41"/>
  <c r="AV20" i="41"/>
  <c r="AW20" i="41"/>
  <c r="AX20" i="41"/>
  <c r="AY20" i="41"/>
  <c r="AZ20" i="41"/>
  <c r="BA20" i="41"/>
  <c r="BB20" i="41"/>
  <c r="BC20" i="41"/>
  <c r="AM21" i="41"/>
  <c r="AN21" i="41"/>
  <c r="AO21" i="41"/>
  <c r="AP21" i="41"/>
  <c r="AQ21" i="41"/>
  <c r="AR21" i="41"/>
  <c r="AS21" i="41"/>
  <c r="AT21" i="41"/>
  <c r="AV21" i="41"/>
  <c r="AW21" i="41"/>
  <c r="AX21" i="41"/>
  <c r="AY21" i="41"/>
  <c r="AZ21" i="41"/>
  <c r="BA21" i="41"/>
  <c r="BB21" i="41"/>
  <c r="BC21" i="41"/>
  <c r="AM22" i="41"/>
  <c r="AN22" i="41"/>
  <c r="AO22" i="41"/>
  <c r="AP22" i="41"/>
  <c r="AQ22" i="41"/>
  <c r="AR22" i="41"/>
  <c r="AS22" i="41"/>
  <c r="AT22" i="41"/>
  <c r="AV22" i="41"/>
  <c r="AW22" i="41"/>
  <c r="AX22" i="41"/>
  <c r="AY22" i="41"/>
  <c r="AZ22" i="41"/>
  <c r="BA22" i="41"/>
  <c r="BB22" i="41"/>
  <c r="BC22" i="41"/>
  <c r="AM23" i="41"/>
  <c r="AN23" i="41"/>
  <c r="AO23" i="41"/>
  <c r="AP23" i="41"/>
  <c r="AQ23" i="41"/>
  <c r="AR23" i="41"/>
  <c r="AS23" i="41"/>
  <c r="AT23" i="41"/>
  <c r="AV23" i="41"/>
  <c r="AW23" i="41"/>
  <c r="AX23" i="41"/>
  <c r="AY23" i="41"/>
  <c r="AZ23" i="41"/>
  <c r="BA23" i="41"/>
  <c r="BB23" i="41"/>
  <c r="BC23" i="41"/>
  <c r="AM24" i="41"/>
  <c r="AN24" i="41"/>
  <c r="AO24" i="41"/>
  <c r="AP24" i="41"/>
  <c r="AQ24" i="41"/>
  <c r="AR24" i="41"/>
  <c r="AS24" i="41"/>
  <c r="AT24" i="41"/>
  <c r="AV24" i="41"/>
  <c r="AW24" i="41"/>
  <c r="AX24" i="41"/>
  <c r="AY24" i="41"/>
  <c r="AZ24" i="41"/>
  <c r="BA24" i="41"/>
  <c r="BB24" i="41"/>
  <c r="BC24" i="41"/>
  <c r="AM25" i="41"/>
  <c r="AN25" i="41"/>
  <c r="AO25" i="41"/>
  <c r="AP25" i="41"/>
  <c r="AQ25" i="41"/>
  <c r="AR25" i="41"/>
  <c r="AS25" i="41"/>
  <c r="AT25" i="41"/>
  <c r="AV25" i="41"/>
  <c r="AW25" i="41"/>
  <c r="AX25" i="41"/>
  <c r="AY25" i="41"/>
  <c r="AZ25" i="41"/>
  <c r="BA25" i="41"/>
  <c r="BB25" i="41"/>
  <c r="BC25" i="41"/>
  <c r="AM26" i="41"/>
  <c r="AN26" i="41"/>
  <c r="AO26" i="41"/>
  <c r="AP26" i="41"/>
  <c r="AQ26" i="41"/>
  <c r="AR26" i="41"/>
  <c r="AS26" i="41"/>
  <c r="AT26" i="41"/>
  <c r="AV26" i="41"/>
  <c r="AW26" i="41"/>
  <c r="AX26" i="41"/>
  <c r="AY26" i="41"/>
  <c r="AZ26" i="41"/>
  <c r="BA26" i="41"/>
  <c r="BB26" i="41"/>
  <c r="BC26" i="41"/>
  <c r="AM27" i="41"/>
  <c r="AN27" i="41"/>
  <c r="AO27" i="41"/>
  <c r="AP27" i="41"/>
  <c r="AQ27" i="41"/>
  <c r="AR27" i="41"/>
  <c r="AS27" i="41"/>
  <c r="AT27" i="41"/>
  <c r="AV27" i="41"/>
  <c r="AW27" i="41"/>
  <c r="AX27" i="41"/>
  <c r="AY27" i="41"/>
  <c r="AZ27" i="41"/>
  <c r="BA27" i="41"/>
  <c r="BB27" i="41"/>
  <c r="BC27" i="41"/>
  <c r="AM28" i="41"/>
  <c r="AN28" i="41"/>
  <c r="AO28" i="41"/>
  <c r="AP28" i="41"/>
  <c r="AQ28" i="41"/>
  <c r="AR28" i="41"/>
  <c r="AS28" i="41"/>
  <c r="AT28" i="41"/>
  <c r="AV28" i="41"/>
  <c r="AW28" i="41"/>
  <c r="AX28" i="41"/>
  <c r="AY28" i="41"/>
  <c r="AZ28" i="41"/>
  <c r="BA28" i="41"/>
  <c r="BB28" i="41"/>
  <c r="BC28" i="41"/>
  <c r="AM29" i="41"/>
  <c r="AN29" i="41"/>
  <c r="AO29" i="41"/>
  <c r="AP29" i="41"/>
  <c r="AQ29" i="41"/>
  <c r="AR29" i="41"/>
  <c r="AS29" i="41"/>
  <c r="AT29" i="41"/>
  <c r="AV29" i="41"/>
  <c r="AW29" i="41"/>
  <c r="AX29" i="41"/>
  <c r="AY29" i="41"/>
  <c r="AZ29" i="41"/>
  <c r="BA29" i="41"/>
  <c r="BB29" i="41"/>
  <c r="BC29" i="41"/>
  <c r="AM30" i="41"/>
  <c r="AN30" i="41"/>
  <c r="AO30" i="41"/>
  <c r="AP30" i="41"/>
  <c r="AQ30" i="41"/>
  <c r="AR30" i="41"/>
  <c r="AS30" i="41"/>
  <c r="AT30" i="41"/>
  <c r="AV30" i="41"/>
  <c r="AW30" i="41"/>
  <c r="AX30" i="41"/>
  <c r="AY30" i="41"/>
  <c r="AZ30" i="41"/>
  <c r="BA30" i="41"/>
  <c r="BB30" i="41"/>
  <c r="BC30" i="41"/>
  <c r="AM31" i="41"/>
  <c r="AN31" i="41"/>
  <c r="AO31" i="41"/>
  <c r="AP31" i="41"/>
  <c r="AQ31" i="41"/>
  <c r="AR31" i="41"/>
  <c r="AS31" i="41"/>
  <c r="AT31" i="41"/>
  <c r="AV31" i="41"/>
  <c r="AW31" i="41"/>
  <c r="AX31" i="41"/>
  <c r="AY31" i="41"/>
  <c r="AZ31" i="41"/>
  <c r="BA31" i="41"/>
  <c r="BB31" i="41"/>
  <c r="BC31" i="41"/>
  <c r="AM32" i="41"/>
  <c r="AN32" i="41"/>
  <c r="AO32" i="41"/>
  <c r="AP32" i="41"/>
  <c r="AQ32" i="41"/>
  <c r="AR32" i="41"/>
  <c r="AS32" i="41"/>
  <c r="AT32" i="41"/>
  <c r="AV32" i="41"/>
  <c r="AW32" i="41"/>
  <c r="AX32" i="41"/>
  <c r="AY32" i="41"/>
  <c r="AZ32" i="41"/>
  <c r="BA32" i="41"/>
  <c r="BB32" i="41"/>
  <c r="BC32" i="41"/>
  <c r="AM33" i="41"/>
  <c r="AN33" i="41"/>
  <c r="AO33" i="41"/>
  <c r="AP33" i="41"/>
  <c r="AQ33" i="41"/>
  <c r="AR33" i="41"/>
  <c r="AS33" i="41"/>
  <c r="AT33" i="41"/>
  <c r="AV33" i="41"/>
  <c r="AW33" i="41"/>
  <c r="AX33" i="41"/>
  <c r="AY33" i="41"/>
  <c r="AZ33" i="41"/>
  <c r="BA33" i="41"/>
  <c r="BB33" i="41"/>
  <c r="BC33" i="41"/>
  <c r="AM34" i="41"/>
  <c r="AN34" i="41"/>
  <c r="AO34" i="41"/>
  <c r="AP34" i="41"/>
  <c r="AQ34" i="41"/>
  <c r="AR34" i="41"/>
  <c r="AS34" i="41"/>
  <c r="AT34" i="41"/>
  <c r="AV34" i="41"/>
  <c r="AW34" i="41"/>
  <c r="AX34" i="41"/>
  <c r="AY34" i="41"/>
  <c r="AZ34" i="41"/>
  <c r="BA34" i="41"/>
  <c r="BB34" i="41"/>
  <c r="BC34" i="41"/>
  <c r="AM35" i="41"/>
  <c r="AN35" i="41"/>
  <c r="AO35" i="41"/>
  <c r="AP35" i="41"/>
  <c r="AQ35" i="41"/>
  <c r="AR35" i="41"/>
  <c r="AS35" i="41"/>
  <c r="AT35" i="41"/>
  <c r="AV35" i="41"/>
  <c r="AW35" i="41"/>
  <c r="AX35" i="41"/>
  <c r="AY35" i="41"/>
  <c r="AZ35" i="41"/>
  <c r="BA35" i="41"/>
  <c r="BB35" i="41"/>
  <c r="BC35" i="41"/>
  <c r="AM36" i="41"/>
  <c r="AN36" i="41"/>
  <c r="AO36" i="41"/>
  <c r="AP36" i="41"/>
  <c r="AQ36" i="41"/>
  <c r="AR36" i="41"/>
  <c r="AS36" i="41"/>
  <c r="AT36" i="41"/>
  <c r="AV36" i="41"/>
  <c r="AW36" i="41"/>
  <c r="AX36" i="41"/>
  <c r="AY36" i="41"/>
  <c r="AZ36" i="41"/>
  <c r="BA36" i="41"/>
  <c r="BB36" i="41"/>
  <c r="BC36" i="41"/>
  <c r="AM37" i="41"/>
  <c r="AN37" i="41"/>
  <c r="AO37" i="41"/>
  <c r="AP37" i="41"/>
  <c r="AQ37" i="41"/>
  <c r="AR37" i="41"/>
  <c r="AS37" i="41"/>
  <c r="AT37" i="41"/>
  <c r="AV37" i="41"/>
  <c r="AW37" i="41"/>
  <c r="AX37" i="41"/>
  <c r="AY37" i="41"/>
  <c r="AZ37" i="41"/>
  <c r="BA37" i="41"/>
  <c r="BB37" i="41"/>
  <c r="BC37" i="41"/>
  <c r="AM38" i="41"/>
  <c r="AN38" i="41"/>
  <c r="AO38" i="41"/>
  <c r="AP38" i="41"/>
  <c r="AQ38" i="41"/>
  <c r="AR38" i="41"/>
  <c r="AS38" i="41"/>
  <c r="AT38" i="41"/>
  <c r="AV38" i="41"/>
  <c r="AW38" i="41"/>
  <c r="AX38" i="41"/>
  <c r="AY38" i="41"/>
  <c r="AZ38" i="41"/>
  <c r="BA38" i="41"/>
  <c r="BB38" i="41"/>
  <c r="BC38" i="41"/>
  <c r="AM39" i="41"/>
  <c r="AN39" i="41"/>
  <c r="AO39" i="41"/>
  <c r="AP39" i="41"/>
  <c r="AQ39" i="41"/>
  <c r="AR39" i="41"/>
  <c r="AS39" i="41"/>
  <c r="AT39" i="41"/>
  <c r="AV39" i="41"/>
  <c r="AW39" i="41"/>
  <c r="AX39" i="41"/>
  <c r="AY39" i="41"/>
  <c r="AZ39" i="41"/>
  <c r="BA39" i="41"/>
  <c r="BB39" i="41"/>
  <c r="BC39" i="41"/>
  <c r="AM40" i="41"/>
  <c r="AN40" i="41"/>
  <c r="AO40" i="41"/>
  <c r="AP40" i="41"/>
  <c r="AQ40" i="41"/>
  <c r="AR40" i="41"/>
  <c r="AS40" i="41"/>
  <c r="AT40" i="41"/>
  <c r="AV40" i="41"/>
  <c r="AW40" i="41"/>
  <c r="AX40" i="41"/>
  <c r="AY40" i="41"/>
  <c r="AZ40" i="41"/>
  <c r="BA40" i="41"/>
  <c r="BB40" i="41"/>
  <c r="BC40" i="41"/>
  <c r="AM41" i="41"/>
  <c r="AN41" i="41"/>
  <c r="AO41" i="41"/>
  <c r="AP41" i="41"/>
  <c r="AQ41" i="41"/>
  <c r="AR41" i="41"/>
  <c r="AS41" i="41"/>
  <c r="AT41" i="41"/>
  <c r="AV41" i="41"/>
  <c r="AW41" i="41"/>
  <c r="AX41" i="41"/>
  <c r="AY41" i="41"/>
  <c r="AZ41" i="41"/>
  <c r="BA41" i="41"/>
  <c r="BB41" i="41"/>
  <c r="BC41" i="41"/>
  <c r="AM42" i="41"/>
  <c r="AN42" i="41"/>
  <c r="AO42" i="41"/>
  <c r="AP42" i="41"/>
  <c r="AQ42" i="41"/>
  <c r="AR42" i="41"/>
  <c r="AS42" i="41"/>
  <c r="AT42" i="41"/>
  <c r="AV42" i="41"/>
  <c r="AW42" i="41"/>
  <c r="AX42" i="41"/>
  <c r="AY42" i="41"/>
  <c r="AZ42" i="41"/>
  <c r="BA42" i="41"/>
  <c r="BB42" i="41"/>
  <c r="BC42" i="41"/>
  <c r="BC15" i="41"/>
  <c r="BB15" i="41"/>
  <c r="BA15" i="41"/>
  <c r="AZ15" i="41"/>
  <c r="AY15" i="41"/>
  <c r="AX15" i="41"/>
  <c r="AW15" i="41"/>
  <c r="AV15" i="41"/>
  <c r="AT15" i="41"/>
  <c r="AS15" i="41"/>
  <c r="AR15" i="41"/>
  <c r="AQ15" i="41"/>
  <c r="AP15" i="41"/>
  <c r="AO15" i="41"/>
  <c r="AN15" i="41"/>
  <c r="AM15" i="41"/>
  <c r="AM16" i="40"/>
  <c r="AN16" i="40"/>
  <c r="AO16" i="40"/>
  <c r="AP16" i="40"/>
  <c r="AQ16" i="40"/>
  <c r="AR16" i="40"/>
  <c r="AS16" i="40"/>
  <c r="AT16" i="40"/>
  <c r="AV16" i="40"/>
  <c r="AW16" i="40"/>
  <c r="AX16" i="40"/>
  <c r="AY16" i="40"/>
  <c r="AZ16" i="40"/>
  <c r="BA16" i="40"/>
  <c r="BB16" i="40"/>
  <c r="BC16" i="40"/>
  <c r="AM17" i="40"/>
  <c r="AN17" i="40"/>
  <c r="AO17" i="40"/>
  <c r="AP17" i="40"/>
  <c r="AQ17" i="40"/>
  <c r="AR17" i="40"/>
  <c r="AS17" i="40"/>
  <c r="AT17" i="40"/>
  <c r="AV17" i="40"/>
  <c r="AW17" i="40"/>
  <c r="AX17" i="40"/>
  <c r="AY17" i="40"/>
  <c r="AZ17" i="40"/>
  <c r="BA17" i="40"/>
  <c r="BB17" i="40"/>
  <c r="BC17" i="40"/>
  <c r="AM18" i="40"/>
  <c r="AN18" i="40"/>
  <c r="AO18" i="40"/>
  <c r="AP18" i="40"/>
  <c r="AQ18" i="40"/>
  <c r="AR18" i="40"/>
  <c r="AS18" i="40"/>
  <c r="AT18" i="40"/>
  <c r="AV18" i="40"/>
  <c r="AW18" i="40"/>
  <c r="AX18" i="40"/>
  <c r="AY18" i="40"/>
  <c r="AZ18" i="40"/>
  <c r="BA18" i="40"/>
  <c r="BB18" i="40"/>
  <c r="BC18" i="40"/>
  <c r="AM19" i="40"/>
  <c r="AN19" i="40"/>
  <c r="AO19" i="40"/>
  <c r="AP19" i="40"/>
  <c r="AQ19" i="40"/>
  <c r="AR19" i="40"/>
  <c r="AS19" i="40"/>
  <c r="AT19" i="40"/>
  <c r="AV19" i="40"/>
  <c r="AW19" i="40"/>
  <c r="AX19" i="40"/>
  <c r="AY19" i="40"/>
  <c r="AZ19" i="40"/>
  <c r="BA19" i="40"/>
  <c r="BB19" i="40"/>
  <c r="BC19" i="40"/>
  <c r="AM20" i="40"/>
  <c r="AN20" i="40"/>
  <c r="AO20" i="40"/>
  <c r="AP20" i="40"/>
  <c r="AQ20" i="40"/>
  <c r="AR20" i="40"/>
  <c r="AS20" i="40"/>
  <c r="AT20" i="40"/>
  <c r="AV20" i="40"/>
  <c r="AW20" i="40"/>
  <c r="AX20" i="40"/>
  <c r="AY20" i="40"/>
  <c r="AZ20" i="40"/>
  <c r="BA20" i="40"/>
  <c r="BB20" i="40"/>
  <c r="BC20" i="40"/>
  <c r="AM21" i="40"/>
  <c r="AN21" i="40"/>
  <c r="AO21" i="40"/>
  <c r="AP21" i="40"/>
  <c r="AQ21" i="40"/>
  <c r="AR21" i="40"/>
  <c r="AS21" i="40"/>
  <c r="AT21" i="40"/>
  <c r="AV21" i="40"/>
  <c r="AW21" i="40"/>
  <c r="AX21" i="40"/>
  <c r="AY21" i="40"/>
  <c r="AZ21" i="40"/>
  <c r="BA21" i="40"/>
  <c r="BB21" i="40"/>
  <c r="BC21" i="40"/>
  <c r="AM22" i="40"/>
  <c r="AN22" i="40"/>
  <c r="AO22" i="40"/>
  <c r="AP22" i="40"/>
  <c r="AQ22" i="40"/>
  <c r="AR22" i="40"/>
  <c r="AS22" i="40"/>
  <c r="AT22" i="40"/>
  <c r="AV22" i="40"/>
  <c r="AW22" i="40"/>
  <c r="AX22" i="40"/>
  <c r="AY22" i="40"/>
  <c r="AZ22" i="40"/>
  <c r="BA22" i="40"/>
  <c r="BB22" i="40"/>
  <c r="BC22" i="40"/>
  <c r="AM23" i="40"/>
  <c r="AN23" i="40"/>
  <c r="AO23" i="40"/>
  <c r="AP23" i="40"/>
  <c r="AQ23" i="40"/>
  <c r="AR23" i="40"/>
  <c r="AS23" i="40"/>
  <c r="AT23" i="40"/>
  <c r="AV23" i="40"/>
  <c r="AW23" i="40"/>
  <c r="AX23" i="40"/>
  <c r="AY23" i="40"/>
  <c r="AZ23" i="40"/>
  <c r="BA23" i="40"/>
  <c r="BB23" i="40"/>
  <c r="BC23" i="40"/>
  <c r="AM24" i="40"/>
  <c r="AN24" i="40"/>
  <c r="AO24" i="40"/>
  <c r="AP24" i="40"/>
  <c r="AQ24" i="40"/>
  <c r="AR24" i="40"/>
  <c r="AS24" i="40"/>
  <c r="AT24" i="40"/>
  <c r="AV24" i="40"/>
  <c r="AW24" i="40"/>
  <c r="AX24" i="40"/>
  <c r="AY24" i="40"/>
  <c r="AZ24" i="40"/>
  <c r="BA24" i="40"/>
  <c r="BB24" i="40"/>
  <c r="BC24" i="40"/>
  <c r="AM25" i="40"/>
  <c r="AN25" i="40"/>
  <c r="AO25" i="40"/>
  <c r="AP25" i="40"/>
  <c r="AQ25" i="40"/>
  <c r="AR25" i="40"/>
  <c r="AS25" i="40"/>
  <c r="AT25" i="40"/>
  <c r="AV25" i="40"/>
  <c r="AW25" i="40"/>
  <c r="AX25" i="40"/>
  <c r="AY25" i="40"/>
  <c r="AZ25" i="40"/>
  <c r="BA25" i="40"/>
  <c r="BB25" i="40"/>
  <c r="BC25" i="40"/>
  <c r="AM26" i="40"/>
  <c r="AN26" i="40"/>
  <c r="AO26" i="40"/>
  <c r="AP26" i="40"/>
  <c r="AQ26" i="40"/>
  <c r="AR26" i="40"/>
  <c r="AS26" i="40"/>
  <c r="AT26" i="40"/>
  <c r="AV26" i="40"/>
  <c r="AW26" i="40"/>
  <c r="AX26" i="40"/>
  <c r="AY26" i="40"/>
  <c r="AZ26" i="40"/>
  <c r="BA26" i="40"/>
  <c r="BB26" i="40"/>
  <c r="BC26" i="40"/>
  <c r="AM27" i="40"/>
  <c r="AN27" i="40"/>
  <c r="AO27" i="40"/>
  <c r="AP27" i="40"/>
  <c r="AQ27" i="40"/>
  <c r="AR27" i="40"/>
  <c r="AS27" i="40"/>
  <c r="AT27" i="40"/>
  <c r="AV27" i="40"/>
  <c r="AW27" i="40"/>
  <c r="AX27" i="40"/>
  <c r="AY27" i="40"/>
  <c r="AZ27" i="40"/>
  <c r="BA27" i="40"/>
  <c r="BB27" i="40"/>
  <c r="BC27" i="40"/>
  <c r="AM28" i="40"/>
  <c r="AN28" i="40"/>
  <c r="AO28" i="40"/>
  <c r="AP28" i="40"/>
  <c r="AQ28" i="40"/>
  <c r="AR28" i="40"/>
  <c r="AS28" i="40"/>
  <c r="AT28" i="40"/>
  <c r="AV28" i="40"/>
  <c r="AW28" i="40"/>
  <c r="AX28" i="40"/>
  <c r="AY28" i="40"/>
  <c r="AZ28" i="40"/>
  <c r="BA28" i="40"/>
  <c r="BB28" i="40"/>
  <c r="BC28" i="40"/>
  <c r="AM29" i="40"/>
  <c r="AN29" i="40"/>
  <c r="AO29" i="40"/>
  <c r="AP29" i="40"/>
  <c r="AQ29" i="40"/>
  <c r="AR29" i="40"/>
  <c r="AS29" i="40"/>
  <c r="AT29" i="40"/>
  <c r="AV29" i="40"/>
  <c r="AW29" i="40"/>
  <c r="AX29" i="40"/>
  <c r="AY29" i="40"/>
  <c r="AZ29" i="40"/>
  <c r="BA29" i="40"/>
  <c r="BB29" i="40"/>
  <c r="BC29" i="40"/>
  <c r="AM30" i="40"/>
  <c r="AN30" i="40"/>
  <c r="AO30" i="40"/>
  <c r="AP30" i="40"/>
  <c r="AQ30" i="40"/>
  <c r="AR30" i="40"/>
  <c r="AS30" i="40"/>
  <c r="AT30" i="40"/>
  <c r="AV30" i="40"/>
  <c r="AW30" i="40"/>
  <c r="AX30" i="40"/>
  <c r="AY30" i="40"/>
  <c r="AZ30" i="40"/>
  <c r="BA30" i="40"/>
  <c r="BB30" i="40"/>
  <c r="BC30" i="40"/>
  <c r="AM31" i="40"/>
  <c r="AN31" i="40"/>
  <c r="AO31" i="40"/>
  <c r="AP31" i="40"/>
  <c r="AQ31" i="40"/>
  <c r="AR31" i="40"/>
  <c r="AS31" i="40"/>
  <c r="AT31" i="40"/>
  <c r="AV31" i="40"/>
  <c r="AW31" i="40"/>
  <c r="AX31" i="40"/>
  <c r="AY31" i="40"/>
  <c r="AZ31" i="40"/>
  <c r="BA31" i="40"/>
  <c r="BB31" i="40"/>
  <c r="BC31" i="40"/>
  <c r="AM32" i="40"/>
  <c r="AN32" i="40"/>
  <c r="AO32" i="40"/>
  <c r="AP32" i="40"/>
  <c r="AQ32" i="40"/>
  <c r="AR32" i="40"/>
  <c r="AS32" i="40"/>
  <c r="AT32" i="40"/>
  <c r="AV32" i="40"/>
  <c r="AW32" i="40"/>
  <c r="AX32" i="40"/>
  <c r="AY32" i="40"/>
  <c r="AZ32" i="40"/>
  <c r="BA32" i="40"/>
  <c r="BB32" i="40"/>
  <c r="BC32" i="40"/>
  <c r="AM33" i="40"/>
  <c r="AN33" i="40"/>
  <c r="AO33" i="40"/>
  <c r="AP33" i="40"/>
  <c r="AQ33" i="40"/>
  <c r="AR33" i="40"/>
  <c r="AS33" i="40"/>
  <c r="AT33" i="40"/>
  <c r="AV33" i="40"/>
  <c r="AW33" i="40"/>
  <c r="AX33" i="40"/>
  <c r="AY33" i="40"/>
  <c r="AZ33" i="40"/>
  <c r="BA33" i="40"/>
  <c r="BB33" i="40"/>
  <c r="BC33" i="40"/>
  <c r="AM34" i="40"/>
  <c r="AN34" i="40"/>
  <c r="AO34" i="40"/>
  <c r="AP34" i="40"/>
  <c r="AQ34" i="40"/>
  <c r="AR34" i="40"/>
  <c r="AS34" i="40"/>
  <c r="AT34" i="40"/>
  <c r="AV34" i="40"/>
  <c r="AW34" i="40"/>
  <c r="AX34" i="40"/>
  <c r="AY34" i="40"/>
  <c r="AZ34" i="40"/>
  <c r="BA34" i="40"/>
  <c r="BB34" i="40"/>
  <c r="BC34" i="40"/>
  <c r="AM35" i="40"/>
  <c r="AN35" i="40"/>
  <c r="AO35" i="40"/>
  <c r="AP35" i="40"/>
  <c r="AQ35" i="40"/>
  <c r="AR35" i="40"/>
  <c r="AS35" i="40"/>
  <c r="AT35" i="40"/>
  <c r="AV35" i="40"/>
  <c r="AW35" i="40"/>
  <c r="AX35" i="40"/>
  <c r="AY35" i="40"/>
  <c r="AZ35" i="40"/>
  <c r="BA35" i="40"/>
  <c r="BB35" i="40"/>
  <c r="BC35" i="40"/>
  <c r="AM36" i="40"/>
  <c r="AN36" i="40"/>
  <c r="AO36" i="40"/>
  <c r="AP36" i="40"/>
  <c r="AQ36" i="40"/>
  <c r="AR36" i="40"/>
  <c r="AS36" i="40"/>
  <c r="AT36" i="40"/>
  <c r="AV36" i="40"/>
  <c r="AW36" i="40"/>
  <c r="AX36" i="40"/>
  <c r="AY36" i="40"/>
  <c r="AZ36" i="40"/>
  <c r="BA36" i="40"/>
  <c r="BB36" i="40"/>
  <c r="BC36" i="40"/>
  <c r="AM37" i="40"/>
  <c r="AN37" i="40"/>
  <c r="AO37" i="40"/>
  <c r="AP37" i="40"/>
  <c r="AQ37" i="40"/>
  <c r="AR37" i="40"/>
  <c r="AS37" i="40"/>
  <c r="AT37" i="40"/>
  <c r="AV37" i="40"/>
  <c r="AW37" i="40"/>
  <c r="AX37" i="40"/>
  <c r="AY37" i="40"/>
  <c r="AZ37" i="40"/>
  <c r="BA37" i="40"/>
  <c r="BB37" i="40"/>
  <c r="BC37" i="40"/>
  <c r="AM38" i="40"/>
  <c r="AN38" i="40"/>
  <c r="AO38" i="40"/>
  <c r="AP38" i="40"/>
  <c r="AQ38" i="40"/>
  <c r="AR38" i="40"/>
  <c r="AS38" i="40"/>
  <c r="AT38" i="40"/>
  <c r="AV38" i="40"/>
  <c r="AW38" i="40"/>
  <c r="AX38" i="40"/>
  <c r="AY38" i="40"/>
  <c r="AZ38" i="40"/>
  <c r="BA38" i="40"/>
  <c r="BB38" i="40"/>
  <c r="BC38" i="40"/>
  <c r="AM39" i="40"/>
  <c r="AN39" i="40"/>
  <c r="AO39" i="40"/>
  <c r="AP39" i="40"/>
  <c r="AQ39" i="40"/>
  <c r="AR39" i="40"/>
  <c r="AS39" i="40"/>
  <c r="AT39" i="40"/>
  <c r="AV39" i="40"/>
  <c r="AW39" i="40"/>
  <c r="AX39" i="40"/>
  <c r="AY39" i="40"/>
  <c r="AZ39" i="40"/>
  <c r="BA39" i="40"/>
  <c r="BB39" i="40"/>
  <c r="BC39" i="40"/>
  <c r="AM40" i="40"/>
  <c r="AN40" i="40"/>
  <c r="AO40" i="40"/>
  <c r="AP40" i="40"/>
  <c r="AQ40" i="40"/>
  <c r="AR40" i="40"/>
  <c r="AS40" i="40"/>
  <c r="AT40" i="40"/>
  <c r="AV40" i="40"/>
  <c r="AW40" i="40"/>
  <c r="AX40" i="40"/>
  <c r="AY40" i="40"/>
  <c r="AZ40" i="40"/>
  <c r="BA40" i="40"/>
  <c r="BB40" i="40"/>
  <c r="BC40" i="40"/>
  <c r="AM41" i="40"/>
  <c r="AN41" i="40"/>
  <c r="AO41" i="40"/>
  <c r="AP41" i="40"/>
  <c r="AQ41" i="40"/>
  <c r="AR41" i="40"/>
  <c r="AS41" i="40"/>
  <c r="AT41" i="40"/>
  <c r="AV41" i="40"/>
  <c r="AW41" i="40"/>
  <c r="AX41" i="40"/>
  <c r="AY41" i="40"/>
  <c r="AZ41" i="40"/>
  <c r="BA41" i="40"/>
  <c r="BB41" i="40"/>
  <c r="BC41" i="40"/>
  <c r="AM42" i="40"/>
  <c r="AN42" i="40"/>
  <c r="AO42" i="40"/>
  <c r="AP42" i="40"/>
  <c r="AQ42" i="40"/>
  <c r="AR42" i="40"/>
  <c r="AS42" i="40"/>
  <c r="AT42" i="40"/>
  <c r="AV42" i="40"/>
  <c r="AW42" i="40"/>
  <c r="AX42" i="40"/>
  <c r="AY42" i="40"/>
  <c r="AZ42" i="40"/>
  <c r="BA42" i="40"/>
  <c r="BB42" i="40"/>
  <c r="BC42" i="40"/>
  <c r="BC15" i="40"/>
  <c r="BB15" i="40"/>
  <c r="BA15" i="40"/>
  <c r="AZ15" i="40"/>
  <c r="AY15" i="40"/>
  <c r="AX15" i="40"/>
  <c r="AW15" i="40"/>
  <c r="AV15" i="40"/>
  <c r="AT15" i="40"/>
  <c r="AS15" i="40"/>
  <c r="AR15" i="40"/>
  <c r="AQ15" i="40"/>
  <c r="AP15" i="40"/>
  <c r="AO15" i="40"/>
  <c r="AN15" i="40"/>
  <c r="AM15" i="40"/>
  <c r="AM16" i="39"/>
  <c r="AN16" i="39"/>
  <c r="AO16" i="39"/>
  <c r="AP16" i="39"/>
  <c r="AQ16" i="39"/>
  <c r="AR16" i="39"/>
  <c r="AS16" i="39"/>
  <c r="AT16" i="39"/>
  <c r="AV16" i="39"/>
  <c r="AW16" i="39"/>
  <c r="AX16" i="39"/>
  <c r="AY16" i="39"/>
  <c r="AZ16" i="39"/>
  <c r="BA16" i="39"/>
  <c r="BB16" i="39"/>
  <c r="BC16" i="39"/>
  <c r="AM17" i="39"/>
  <c r="AN17" i="39"/>
  <c r="AO17" i="39"/>
  <c r="AP17" i="39"/>
  <c r="AQ17" i="39"/>
  <c r="AR17" i="39"/>
  <c r="AS17" i="39"/>
  <c r="AT17" i="39"/>
  <c r="AV17" i="39"/>
  <c r="AW17" i="39"/>
  <c r="AX17" i="39"/>
  <c r="AY17" i="39"/>
  <c r="AZ17" i="39"/>
  <c r="BA17" i="39"/>
  <c r="BB17" i="39"/>
  <c r="BC17" i="39"/>
  <c r="AM18" i="39"/>
  <c r="AN18" i="39"/>
  <c r="AO18" i="39"/>
  <c r="AP18" i="39"/>
  <c r="AQ18" i="39"/>
  <c r="AR18" i="39"/>
  <c r="AS18" i="39"/>
  <c r="AT18" i="39"/>
  <c r="AV18" i="39"/>
  <c r="AW18" i="39"/>
  <c r="AX18" i="39"/>
  <c r="AY18" i="39"/>
  <c r="AZ18" i="39"/>
  <c r="BA18" i="39"/>
  <c r="BB18" i="39"/>
  <c r="BC18" i="39"/>
  <c r="AM19" i="39"/>
  <c r="AN19" i="39"/>
  <c r="AO19" i="39"/>
  <c r="AP19" i="39"/>
  <c r="AQ19" i="39"/>
  <c r="AR19" i="39"/>
  <c r="AS19" i="39"/>
  <c r="AT19" i="39"/>
  <c r="AV19" i="39"/>
  <c r="AW19" i="39"/>
  <c r="AX19" i="39"/>
  <c r="AY19" i="39"/>
  <c r="AZ19" i="39"/>
  <c r="BA19" i="39"/>
  <c r="BB19" i="39"/>
  <c r="BC19" i="39"/>
  <c r="AM20" i="39"/>
  <c r="AN20" i="39"/>
  <c r="AO20" i="39"/>
  <c r="AP20" i="39"/>
  <c r="AQ20" i="39"/>
  <c r="AR20" i="39"/>
  <c r="AS20" i="39"/>
  <c r="AT20" i="39"/>
  <c r="AV20" i="39"/>
  <c r="AW20" i="39"/>
  <c r="AX20" i="39"/>
  <c r="AY20" i="39"/>
  <c r="AZ20" i="39"/>
  <c r="BA20" i="39"/>
  <c r="BB20" i="39"/>
  <c r="BC20" i="39"/>
  <c r="AM21" i="39"/>
  <c r="AN21" i="39"/>
  <c r="AO21" i="39"/>
  <c r="AP21" i="39"/>
  <c r="AQ21" i="39"/>
  <c r="AR21" i="39"/>
  <c r="AS21" i="39"/>
  <c r="AT21" i="39"/>
  <c r="AV21" i="39"/>
  <c r="AW21" i="39"/>
  <c r="AX21" i="39"/>
  <c r="AY21" i="39"/>
  <c r="AZ21" i="39"/>
  <c r="BA21" i="39"/>
  <c r="BB21" i="39"/>
  <c r="BC21" i="39"/>
  <c r="AM22" i="39"/>
  <c r="AN22" i="39"/>
  <c r="AO22" i="39"/>
  <c r="AP22" i="39"/>
  <c r="AQ22" i="39"/>
  <c r="AR22" i="39"/>
  <c r="AS22" i="39"/>
  <c r="AT22" i="39"/>
  <c r="AV22" i="39"/>
  <c r="AW22" i="39"/>
  <c r="AX22" i="39"/>
  <c r="AY22" i="39"/>
  <c r="AZ22" i="39"/>
  <c r="BA22" i="39"/>
  <c r="BB22" i="39"/>
  <c r="BC22" i="39"/>
  <c r="AM23" i="39"/>
  <c r="AN23" i="39"/>
  <c r="AO23" i="39"/>
  <c r="AP23" i="39"/>
  <c r="AQ23" i="39"/>
  <c r="AR23" i="39"/>
  <c r="AS23" i="39"/>
  <c r="AT23" i="39"/>
  <c r="AV23" i="39"/>
  <c r="AW23" i="39"/>
  <c r="AX23" i="39"/>
  <c r="AY23" i="39"/>
  <c r="AZ23" i="39"/>
  <c r="BA23" i="39"/>
  <c r="BB23" i="39"/>
  <c r="BC23" i="39"/>
  <c r="AM24" i="39"/>
  <c r="AN24" i="39"/>
  <c r="AO24" i="39"/>
  <c r="AP24" i="39"/>
  <c r="AQ24" i="39"/>
  <c r="AR24" i="39"/>
  <c r="AS24" i="39"/>
  <c r="AT24" i="39"/>
  <c r="AV24" i="39"/>
  <c r="AW24" i="39"/>
  <c r="AX24" i="39"/>
  <c r="AY24" i="39"/>
  <c r="AZ24" i="39"/>
  <c r="BA24" i="39"/>
  <c r="BB24" i="39"/>
  <c r="BC24" i="39"/>
  <c r="AM25" i="39"/>
  <c r="AN25" i="39"/>
  <c r="AO25" i="39"/>
  <c r="AP25" i="39"/>
  <c r="AQ25" i="39"/>
  <c r="AR25" i="39"/>
  <c r="AS25" i="39"/>
  <c r="AT25" i="39"/>
  <c r="AV25" i="39"/>
  <c r="AW25" i="39"/>
  <c r="AX25" i="39"/>
  <c r="AY25" i="39"/>
  <c r="AZ25" i="39"/>
  <c r="BA25" i="39"/>
  <c r="BB25" i="39"/>
  <c r="BC25" i="39"/>
  <c r="AM26" i="39"/>
  <c r="AN26" i="39"/>
  <c r="AO26" i="39"/>
  <c r="AP26" i="39"/>
  <c r="AQ26" i="39"/>
  <c r="AR26" i="39"/>
  <c r="AS26" i="39"/>
  <c r="AT26" i="39"/>
  <c r="AV26" i="39"/>
  <c r="AW26" i="39"/>
  <c r="AX26" i="39"/>
  <c r="AY26" i="39"/>
  <c r="AZ26" i="39"/>
  <c r="BA26" i="39"/>
  <c r="BB26" i="39"/>
  <c r="BC26" i="39"/>
  <c r="AM27" i="39"/>
  <c r="AN27" i="39"/>
  <c r="AO27" i="39"/>
  <c r="AP27" i="39"/>
  <c r="AQ27" i="39"/>
  <c r="AR27" i="39"/>
  <c r="AS27" i="39"/>
  <c r="AT27" i="39"/>
  <c r="AV27" i="39"/>
  <c r="AW27" i="39"/>
  <c r="AX27" i="39"/>
  <c r="AY27" i="39"/>
  <c r="AZ27" i="39"/>
  <c r="BA27" i="39"/>
  <c r="BB27" i="39"/>
  <c r="BC27" i="39"/>
  <c r="AM28" i="39"/>
  <c r="AN28" i="39"/>
  <c r="AO28" i="39"/>
  <c r="AP28" i="39"/>
  <c r="AQ28" i="39"/>
  <c r="AR28" i="39"/>
  <c r="AS28" i="39"/>
  <c r="AT28" i="39"/>
  <c r="AV28" i="39"/>
  <c r="AW28" i="39"/>
  <c r="AX28" i="39"/>
  <c r="AY28" i="39"/>
  <c r="AZ28" i="39"/>
  <c r="BA28" i="39"/>
  <c r="BB28" i="39"/>
  <c r="BC28" i="39"/>
  <c r="AM29" i="39"/>
  <c r="AN29" i="39"/>
  <c r="AO29" i="39"/>
  <c r="AP29" i="39"/>
  <c r="AQ29" i="39"/>
  <c r="AR29" i="39"/>
  <c r="AS29" i="39"/>
  <c r="AT29" i="39"/>
  <c r="AV29" i="39"/>
  <c r="AW29" i="39"/>
  <c r="AX29" i="39"/>
  <c r="AY29" i="39"/>
  <c r="AZ29" i="39"/>
  <c r="BA29" i="39"/>
  <c r="BB29" i="39"/>
  <c r="BC29" i="39"/>
  <c r="AM30" i="39"/>
  <c r="AN30" i="39"/>
  <c r="AO30" i="39"/>
  <c r="AP30" i="39"/>
  <c r="AQ30" i="39"/>
  <c r="AR30" i="39"/>
  <c r="AS30" i="39"/>
  <c r="AT30" i="39"/>
  <c r="AV30" i="39"/>
  <c r="AW30" i="39"/>
  <c r="AX30" i="39"/>
  <c r="AY30" i="39"/>
  <c r="AZ30" i="39"/>
  <c r="BA30" i="39"/>
  <c r="BB30" i="39"/>
  <c r="BC30" i="39"/>
  <c r="AM31" i="39"/>
  <c r="AN31" i="39"/>
  <c r="AO31" i="39"/>
  <c r="AP31" i="39"/>
  <c r="AQ31" i="39"/>
  <c r="AR31" i="39"/>
  <c r="AS31" i="39"/>
  <c r="AT31" i="39"/>
  <c r="AV31" i="39"/>
  <c r="AW31" i="39"/>
  <c r="AX31" i="39"/>
  <c r="AY31" i="39"/>
  <c r="AZ31" i="39"/>
  <c r="BA31" i="39"/>
  <c r="BB31" i="39"/>
  <c r="BC31" i="39"/>
  <c r="AM32" i="39"/>
  <c r="AN32" i="39"/>
  <c r="AO32" i="39"/>
  <c r="AP32" i="39"/>
  <c r="AQ32" i="39"/>
  <c r="AR32" i="39"/>
  <c r="AS32" i="39"/>
  <c r="AT32" i="39"/>
  <c r="AV32" i="39"/>
  <c r="AW32" i="39"/>
  <c r="AX32" i="39"/>
  <c r="AY32" i="39"/>
  <c r="AZ32" i="39"/>
  <c r="BA32" i="39"/>
  <c r="BB32" i="39"/>
  <c r="BC32" i="39"/>
  <c r="AM33" i="39"/>
  <c r="AN33" i="39"/>
  <c r="AO33" i="39"/>
  <c r="AP33" i="39"/>
  <c r="AQ33" i="39"/>
  <c r="AR33" i="39"/>
  <c r="AS33" i="39"/>
  <c r="AT33" i="39"/>
  <c r="AV33" i="39"/>
  <c r="AW33" i="39"/>
  <c r="AX33" i="39"/>
  <c r="AY33" i="39"/>
  <c r="AZ33" i="39"/>
  <c r="BA33" i="39"/>
  <c r="BB33" i="39"/>
  <c r="BC33" i="39"/>
  <c r="AM34" i="39"/>
  <c r="AN34" i="39"/>
  <c r="AO34" i="39"/>
  <c r="AP34" i="39"/>
  <c r="AQ34" i="39"/>
  <c r="AR34" i="39"/>
  <c r="AS34" i="39"/>
  <c r="AT34" i="39"/>
  <c r="AV34" i="39"/>
  <c r="AW34" i="39"/>
  <c r="AX34" i="39"/>
  <c r="AY34" i="39"/>
  <c r="AZ34" i="39"/>
  <c r="BA34" i="39"/>
  <c r="BB34" i="39"/>
  <c r="BC34" i="39"/>
  <c r="AM35" i="39"/>
  <c r="AN35" i="39"/>
  <c r="AO35" i="39"/>
  <c r="AP35" i="39"/>
  <c r="AQ35" i="39"/>
  <c r="AR35" i="39"/>
  <c r="AS35" i="39"/>
  <c r="AT35" i="39"/>
  <c r="AV35" i="39"/>
  <c r="AW35" i="39"/>
  <c r="AX35" i="39"/>
  <c r="AY35" i="39"/>
  <c r="AZ35" i="39"/>
  <c r="BA35" i="39"/>
  <c r="BB35" i="39"/>
  <c r="BC35" i="39"/>
  <c r="AM36" i="39"/>
  <c r="AN36" i="39"/>
  <c r="AO36" i="39"/>
  <c r="AP36" i="39"/>
  <c r="AQ36" i="39"/>
  <c r="AR36" i="39"/>
  <c r="AS36" i="39"/>
  <c r="AT36" i="39"/>
  <c r="AV36" i="39"/>
  <c r="AW36" i="39"/>
  <c r="AX36" i="39"/>
  <c r="AY36" i="39"/>
  <c r="AZ36" i="39"/>
  <c r="BA36" i="39"/>
  <c r="BB36" i="39"/>
  <c r="BC36" i="39"/>
  <c r="AM37" i="39"/>
  <c r="AN37" i="39"/>
  <c r="AO37" i="39"/>
  <c r="AP37" i="39"/>
  <c r="AQ37" i="39"/>
  <c r="AR37" i="39"/>
  <c r="AS37" i="39"/>
  <c r="AT37" i="39"/>
  <c r="AV37" i="39"/>
  <c r="AW37" i="39"/>
  <c r="AX37" i="39"/>
  <c r="AY37" i="39"/>
  <c r="AZ37" i="39"/>
  <c r="BA37" i="39"/>
  <c r="BB37" i="39"/>
  <c r="BC37" i="39"/>
  <c r="AM38" i="39"/>
  <c r="AN38" i="39"/>
  <c r="AO38" i="39"/>
  <c r="AP38" i="39"/>
  <c r="AQ38" i="39"/>
  <c r="AR38" i="39"/>
  <c r="AS38" i="39"/>
  <c r="AT38" i="39"/>
  <c r="AV38" i="39"/>
  <c r="AW38" i="39"/>
  <c r="AX38" i="39"/>
  <c r="AY38" i="39"/>
  <c r="AZ38" i="39"/>
  <c r="BA38" i="39"/>
  <c r="BB38" i="39"/>
  <c r="BC38" i="39"/>
  <c r="AM39" i="39"/>
  <c r="AN39" i="39"/>
  <c r="AO39" i="39"/>
  <c r="AP39" i="39"/>
  <c r="AQ39" i="39"/>
  <c r="AR39" i="39"/>
  <c r="AS39" i="39"/>
  <c r="AT39" i="39"/>
  <c r="AV39" i="39"/>
  <c r="AW39" i="39"/>
  <c r="AX39" i="39"/>
  <c r="AY39" i="39"/>
  <c r="AZ39" i="39"/>
  <c r="BA39" i="39"/>
  <c r="BB39" i="39"/>
  <c r="BC39" i="39"/>
  <c r="AM40" i="39"/>
  <c r="AN40" i="39"/>
  <c r="AO40" i="39"/>
  <c r="AP40" i="39"/>
  <c r="AQ40" i="39"/>
  <c r="AR40" i="39"/>
  <c r="AS40" i="39"/>
  <c r="AT40" i="39"/>
  <c r="AV40" i="39"/>
  <c r="AW40" i="39"/>
  <c r="AX40" i="39"/>
  <c r="AY40" i="39"/>
  <c r="AZ40" i="39"/>
  <c r="BA40" i="39"/>
  <c r="BB40" i="39"/>
  <c r="BC40" i="39"/>
  <c r="AM41" i="39"/>
  <c r="AN41" i="39"/>
  <c r="AO41" i="39"/>
  <c r="AP41" i="39"/>
  <c r="AQ41" i="39"/>
  <c r="AR41" i="39"/>
  <c r="AS41" i="39"/>
  <c r="AT41" i="39"/>
  <c r="AV41" i="39"/>
  <c r="AW41" i="39"/>
  <c r="AX41" i="39"/>
  <c r="AY41" i="39"/>
  <c r="AZ41" i="39"/>
  <c r="BA41" i="39"/>
  <c r="BB41" i="39"/>
  <c r="BC41" i="39"/>
  <c r="AM42" i="39"/>
  <c r="AN42" i="39"/>
  <c r="AO42" i="39"/>
  <c r="AP42" i="39"/>
  <c r="AQ42" i="39"/>
  <c r="AR42" i="39"/>
  <c r="AS42" i="39"/>
  <c r="AT42" i="39"/>
  <c r="AV42" i="39"/>
  <c r="AW42" i="39"/>
  <c r="AX42" i="39"/>
  <c r="AY42" i="39"/>
  <c r="AZ42" i="39"/>
  <c r="BA42" i="39"/>
  <c r="BB42" i="39"/>
  <c r="BC42" i="39"/>
  <c r="BC15" i="39"/>
  <c r="BB15" i="39"/>
  <c r="BA15" i="39"/>
  <c r="AZ15" i="39"/>
  <c r="AY15" i="39"/>
  <c r="AX15" i="39"/>
  <c r="AW15" i="39"/>
  <c r="AV15" i="39"/>
  <c r="AT15" i="39"/>
  <c r="AS15" i="39"/>
  <c r="AR15" i="39"/>
  <c r="AQ15" i="39"/>
  <c r="AP15" i="39"/>
  <c r="AO15" i="39"/>
  <c r="AN15" i="39"/>
  <c r="AM15" i="39"/>
  <c r="AV16" i="22"/>
  <c r="AW16" i="22"/>
  <c r="AX16" i="22"/>
  <c r="AY16" i="22"/>
  <c r="AZ16" i="22"/>
  <c r="BA16" i="22"/>
  <c r="BB16" i="22"/>
  <c r="BC16" i="22"/>
  <c r="AV17" i="22"/>
  <c r="AW17" i="22"/>
  <c r="AX17" i="22"/>
  <c r="AY17" i="22"/>
  <c r="AZ17" i="22"/>
  <c r="BA17" i="22"/>
  <c r="BB17" i="22"/>
  <c r="BC17" i="22"/>
  <c r="AV18" i="22"/>
  <c r="AW18" i="22"/>
  <c r="AX18" i="22"/>
  <c r="AY18" i="22"/>
  <c r="AZ18" i="22"/>
  <c r="BA18" i="22"/>
  <c r="BB18" i="22"/>
  <c r="BC18" i="22"/>
  <c r="AV19" i="22"/>
  <c r="AW19" i="22"/>
  <c r="AX19" i="22"/>
  <c r="AY19" i="22"/>
  <c r="AZ19" i="22"/>
  <c r="BA19" i="22"/>
  <c r="BB19" i="22"/>
  <c r="BC19" i="22"/>
  <c r="AV20" i="22"/>
  <c r="AW20" i="22"/>
  <c r="AX20" i="22"/>
  <c r="AY20" i="22"/>
  <c r="AZ20" i="22"/>
  <c r="BA20" i="22"/>
  <c r="BB20" i="22"/>
  <c r="BC20" i="22"/>
  <c r="AV21" i="22"/>
  <c r="AW21" i="22"/>
  <c r="AX21" i="22"/>
  <c r="AY21" i="22"/>
  <c r="AZ21" i="22"/>
  <c r="BA21" i="22"/>
  <c r="BB21" i="22"/>
  <c r="BC21" i="22"/>
  <c r="AV22" i="22"/>
  <c r="AW22" i="22"/>
  <c r="AX22" i="22"/>
  <c r="AY22" i="22"/>
  <c r="AZ22" i="22"/>
  <c r="BA22" i="22"/>
  <c r="BB22" i="22"/>
  <c r="BC22" i="22"/>
  <c r="AV23" i="22"/>
  <c r="AW23" i="22"/>
  <c r="AX23" i="22"/>
  <c r="AY23" i="22"/>
  <c r="AZ23" i="22"/>
  <c r="BA23" i="22"/>
  <c r="BB23" i="22"/>
  <c r="BC23" i="22"/>
  <c r="AV24" i="22"/>
  <c r="AW24" i="22"/>
  <c r="AX24" i="22"/>
  <c r="AY24" i="22"/>
  <c r="AZ24" i="22"/>
  <c r="BA24" i="22"/>
  <c r="BB24" i="22"/>
  <c r="BC24" i="22"/>
  <c r="AV25" i="22"/>
  <c r="AW25" i="22"/>
  <c r="AX25" i="22"/>
  <c r="AY25" i="22"/>
  <c r="AZ25" i="22"/>
  <c r="BA25" i="22"/>
  <c r="BB25" i="22"/>
  <c r="BC25" i="22"/>
  <c r="AV26" i="22"/>
  <c r="AW26" i="22"/>
  <c r="AX26" i="22"/>
  <c r="AY26" i="22"/>
  <c r="AZ26" i="22"/>
  <c r="BA26" i="22"/>
  <c r="BB26" i="22"/>
  <c r="BC26" i="22"/>
  <c r="AV27" i="22"/>
  <c r="AW27" i="22"/>
  <c r="AX27" i="22"/>
  <c r="AY27" i="22"/>
  <c r="AZ27" i="22"/>
  <c r="BA27" i="22"/>
  <c r="BB27" i="22"/>
  <c r="BC27" i="22"/>
  <c r="AV28" i="22"/>
  <c r="AW28" i="22"/>
  <c r="AX28" i="22"/>
  <c r="AY28" i="22"/>
  <c r="AZ28" i="22"/>
  <c r="BA28" i="22"/>
  <c r="BB28" i="22"/>
  <c r="BC28" i="22"/>
  <c r="AV29" i="22"/>
  <c r="AW29" i="22"/>
  <c r="AX29" i="22"/>
  <c r="AY29" i="22"/>
  <c r="AZ29" i="22"/>
  <c r="BA29" i="22"/>
  <c r="BB29" i="22"/>
  <c r="BC29" i="22"/>
  <c r="AV30" i="22"/>
  <c r="AW30" i="22"/>
  <c r="AX30" i="22"/>
  <c r="AY30" i="22"/>
  <c r="AZ30" i="22"/>
  <c r="BA30" i="22"/>
  <c r="BB30" i="22"/>
  <c r="BC30" i="22"/>
  <c r="AV31" i="22"/>
  <c r="AW31" i="22"/>
  <c r="AX31" i="22"/>
  <c r="AY31" i="22"/>
  <c r="AZ31" i="22"/>
  <c r="BA31" i="22"/>
  <c r="BB31" i="22"/>
  <c r="BC31" i="22"/>
  <c r="AV32" i="22"/>
  <c r="AW32" i="22"/>
  <c r="AX32" i="22"/>
  <c r="AY32" i="22"/>
  <c r="AZ32" i="22"/>
  <c r="BA32" i="22"/>
  <c r="BB32" i="22"/>
  <c r="BC32" i="22"/>
  <c r="AV33" i="22"/>
  <c r="AW33" i="22"/>
  <c r="AX33" i="22"/>
  <c r="AY33" i="22"/>
  <c r="AZ33" i="22"/>
  <c r="BA33" i="22"/>
  <c r="BB33" i="22"/>
  <c r="BC33" i="22"/>
  <c r="AV34" i="22"/>
  <c r="AW34" i="22"/>
  <c r="AX34" i="22"/>
  <c r="AY34" i="22"/>
  <c r="AZ34" i="22"/>
  <c r="BA34" i="22"/>
  <c r="BB34" i="22"/>
  <c r="BC34" i="22"/>
  <c r="AV35" i="22"/>
  <c r="AW35" i="22"/>
  <c r="AX35" i="22"/>
  <c r="AY35" i="22"/>
  <c r="AZ35" i="22"/>
  <c r="BA35" i="22"/>
  <c r="BB35" i="22"/>
  <c r="BC35" i="22"/>
  <c r="AV36" i="22"/>
  <c r="AW36" i="22"/>
  <c r="AX36" i="22"/>
  <c r="AY36" i="22"/>
  <c r="AZ36" i="22"/>
  <c r="BA36" i="22"/>
  <c r="BB36" i="22"/>
  <c r="BC36" i="22"/>
  <c r="AV37" i="22"/>
  <c r="AW37" i="22"/>
  <c r="AX37" i="22"/>
  <c r="AY37" i="22"/>
  <c r="AZ37" i="22"/>
  <c r="BA37" i="22"/>
  <c r="BB37" i="22"/>
  <c r="BC37" i="22"/>
  <c r="AV38" i="22"/>
  <c r="AW38" i="22"/>
  <c r="AX38" i="22"/>
  <c r="AY38" i="22"/>
  <c r="AZ38" i="22"/>
  <c r="BA38" i="22"/>
  <c r="BB38" i="22"/>
  <c r="BC38" i="22"/>
  <c r="AV39" i="22"/>
  <c r="AW39" i="22"/>
  <c r="AX39" i="22"/>
  <c r="AY39" i="22"/>
  <c r="AZ39" i="22"/>
  <c r="BA39" i="22"/>
  <c r="BB39" i="22"/>
  <c r="BC39" i="22"/>
  <c r="AV40" i="22"/>
  <c r="AW40" i="22"/>
  <c r="AX40" i="22"/>
  <c r="AY40" i="22"/>
  <c r="AZ40" i="22"/>
  <c r="BA40" i="22"/>
  <c r="BB40" i="22"/>
  <c r="BC40" i="22"/>
  <c r="AV41" i="22"/>
  <c r="AW41" i="22"/>
  <c r="AX41" i="22"/>
  <c r="AY41" i="22"/>
  <c r="AZ41" i="22"/>
  <c r="BA41" i="22"/>
  <c r="BB41" i="22"/>
  <c r="BC41" i="22"/>
  <c r="AV42" i="22"/>
  <c r="AW42" i="22"/>
  <c r="AX42" i="22"/>
  <c r="AY42" i="22"/>
  <c r="AZ42" i="22"/>
  <c r="BA42" i="22"/>
  <c r="BB42" i="22"/>
  <c r="BC42" i="22"/>
  <c r="BC15" i="22"/>
  <c r="BB15" i="22"/>
  <c r="BA15" i="22"/>
  <c r="AZ15" i="22"/>
  <c r="AY15" i="22"/>
  <c r="AX15" i="22"/>
  <c r="AW15" i="22"/>
  <c r="AV15" i="22"/>
  <c r="AN16" i="22"/>
  <c r="AO16" i="22"/>
  <c r="AP16" i="22"/>
  <c r="AQ16" i="22"/>
  <c r="AR16" i="22"/>
  <c r="AS16" i="22"/>
  <c r="AT16" i="22"/>
  <c r="AN17" i="22"/>
  <c r="AO17" i="22"/>
  <c r="AP17" i="22"/>
  <c r="AQ17" i="22"/>
  <c r="AR17" i="22"/>
  <c r="AS17" i="22"/>
  <c r="AT17" i="22"/>
  <c r="AN18" i="22"/>
  <c r="AO18" i="22"/>
  <c r="AP18" i="22"/>
  <c r="AQ18" i="22"/>
  <c r="AR18" i="22"/>
  <c r="AS18" i="22"/>
  <c r="AT18" i="22"/>
  <c r="AN19" i="22"/>
  <c r="AO19" i="22"/>
  <c r="AP19" i="22"/>
  <c r="AQ19" i="22"/>
  <c r="AR19" i="22"/>
  <c r="AS19" i="22"/>
  <c r="AT19" i="22"/>
  <c r="AN20" i="22"/>
  <c r="AO20" i="22"/>
  <c r="AP20" i="22"/>
  <c r="AQ20" i="22"/>
  <c r="AR20" i="22"/>
  <c r="AS20" i="22"/>
  <c r="AT20" i="22"/>
  <c r="AN21" i="22"/>
  <c r="AO21" i="22"/>
  <c r="AP21" i="22"/>
  <c r="AQ21" i="22"/>
  <c r="AR21" i="22"/>
  <c r="AS21" i="22"/>
  <c r="AT21" i="22"/>
  <c r="AN22" i="22"/>
  <c r="AO22" i="22"/>
  <c r="AP22" i="22"/>
  <c r="AQ22" i="22"/>
  <c r="AR22" i="22"/>
  <c r="AS22" i="22"/>
  <c r="AT22" i="22"/>
  <c r="AN23" i="22"/>
  <c r="AO23" i="22"/>
  <c r="AP23" i="22"/>
  <c r="AQ23" i="22"/>
  <c r="AR23" i="22"/>
  <c r="AS23" i="22"/>
  <c r="AT23" i="22"/>
  <c r="AN24" i="22"/>
  <c r="AO24" i="22"/>
  <c r="AP24" i="22"/>
  <c r="AQ24" i="22"/>
  <c r="AR24" i="22"/>
  <c r="AS24" i="22"/>
  <c r="AT24" i="22"/>
  <c r="AN25" i="22"/>
  <c r="AO25" i="22"/>
  <c r="AP25" i="22"/>
  <c r="AQ25" i="22"/>
  <c r="AR25" i="22"/>
  <c r="AS25" i="22"/>
  <c r="AT25" i="22"/>
  <c r="AN26" i="22"/>
  <c r="AO26" i="22"/>
  <c r="AP26" i="22"/>
  <c r="AQ26" i="22"/>
  <c r="AR26" i="22"/>
  <c r="AS26" i="22"/>
  <c r="AT26" i="22"/>
  <c r="AN27" i="22"/>
  <c r="AO27" i="22"/>
  <c r="AP27" i="22"/>
  <c r="AQ27" i="22"/>
  <c r="AR27" i="22"/>
  <c r="AS27" i="22"/>
  <c r="AT27" i="22"/>
  <c r="AN28" i="22"/>
  <c r="AO28" i="22"/>
  <c r="AP28" i="22"/>
  <c r="AQ28" i="22"/>
  <c r="AR28" i="22"/>
  <c r="AS28" i="22"/>
  <c r="AT28" i="22"/>
  <c r="AN29" i="22"/>
  <c r="AO29" i="22"/>
  <c r="AP29" i="22"/>
  <c r="AQ29" i="22"/>
  <c r="AR29" i="22"/>
  <c r="AS29" i="22"/>
  <c r="AT29" i="22"/>
  <c r="AN30" i="22"/>
  <c r="AO30" i="22"/>
  <c r="AP30" i="22"/>
  <c r="AQ30" i="22"/>
  <c r="AR30" i="22"/>
  <c r="AS30" i="22"/>
  <c r="AT30" i="22"/>
  <c r="AN31" i="22"/>
  <c r="AO31" i="22"/>
  <c r="AP31" i="22"/>
  <c r="AQ31" i="22"/>
  <c r="AR31" i="22"/>
  <c r="AS31" i="22"/>
  <c r="AT31" i="22"/>
  <c r="AN32" i="22"/>
  <c r="AO32" i="22"/>
  <c r="AP32" i="22"/>
  <c r="AQ32" i="22"/>
  <c r="AR32" i="22"/>
  <c r="AS32" i="22"/>
  <c r="AT32" i="22"/>
  <c r="AN33" i="22"/>
  <c r="AO33" i="22"/>
  <c r="AP33" i="22"/>
  <c r="AQ33" i="22"/>
  <c r="AR33" i="22"/>
  <c r="AS33" i="22"/>
  <c r="AT33" i="22"/>
  <c r="AN34" i="22"/>
  <c r="AO34" i="22"/>
  <c r="AP34" i="22"/>
  <c r="AQ34" i="22"/>
  <c r="AR34" i="22"/>
  <c r="AS34" i="22"/>
  <c r="AT34" i="22"/>
  <c r="AN35" i="22"/>
  <c r="AO35" i="22"/>
  <c r="AP35" i="22"/>
  <c r="AQ35" i="22"/>
  <c r="AR35" i="22"/>
  <c r="AS35" i="22"/>
  <c r="AT35" i="22"/>
  <c r="AN36" i="22"/>
  <c r="AO36" i="22"/>
  <c r="AP36" i="22"/>
  <c r="AQ36" i="22"/>
  <c r="AR36" i="22"/>
  <c r="AS36" i="22"/>
  <c r="AT36" i="22"/>
  <c r="AN37" i="22"/>
  <c r="AO37" i="22"/>
  <c r="AP37" i="22"/>
  <c r="AQ37" i="22"/>
  <c r="AR37" i="22"/>
  <c r="AS37" i="22"/>
  <c r="AT37" i="22"/>
  <c r="AN38" i="22"/>
  <c r="AO38" i="22"/>
  <c r="AP38" i="22"/>
  <c r="AQ38" i="22"/>
  <c r="AR38" i="22"/>
  <c r="AS38" i="22"/>
  <c r="AT38" i="22"/>
  <c r="AN39" i="22"/>
  <c r="AO39" i="22"/>
  <c r="AP39" i="22"/>
  <c r="AQ39" i="22"/>
  <c r="AR39" i="22"/>
  <c r="AS39" i="22"/>
  <c r="AT39" i="22"/>
  <c r="AN40" i="22"/>
  <c r="AO40" i="22"/>
  <c r="AP40" i="22"/>
  <c r="AQ40" i="22"/>
  <c r="AR40" i="22"/>
  <c r="AS40" i="22"/>
  <c r="AT40" i="22"/>
  <c r="AN41" i="22"/>
  <c r="AO41" i="22"/>
  <c r="AP41" i="22"/>
  <c r="AQ41" i="22"/>
  <c r="AR41" i="22"/>
  <c r="AS41" i="22"/>
  <c r="AT41" i="22"/>
  <c r="AN42" i="22"/>
  <c r="AO42" i="22"/>
  <c r="AP42" i="22"/>
  <c r="AQ42" i="22"/>
  <c r="AR42" i="22"/>
  <c r="AS42" i="22"/>
  <c r="AT42" i="22"/>
  <c r="AM16" i="22"/>
  <c r="AM17" i="22"/>
  <c r="AM18" i="22"/>
  <c r="AM19" i="22"/>
  <c r="AM20" i="22"/>
  <c r="AM21" i="22"/>
  <c r="AM22" i="22"/>
  <c r="AM23" i="22"/>
  <c r="AM24" i="22"/>
  <c r="AM25" i="22"/>
  <c r="AM26" i="22"/>
  <c r="AM27" i="22"/>
  <c r="AM28" i="22"/>
  <c r="AM29" i="22"/>
  <c r="AM30" i="22"/>
  <c r="AM31" i="22"/>
  <c r="AM32" i="22"/>
  <c r="AM33" i="22"/>
  <c r="AM34" i="22"/>
  <c r="AM35" i="22"/>
  <c r="AM36" i="22"/>
  <c r="AM37" i="22"/>
  <c r="AM38" i="22"/>
  <c r="AM39" i="22"/>
  <c r="AM40" i="22"/>
  <c r="AM41" i="22"/>
  <c r="AM42" i="22"/>
  <c r="AN15" i="22"/>
  <c r="AO15" i="22"/>
  <c r="AP15" i="22"/>
  <c r="AQ15" i="22"/>
  <c r="AR15" i="22"/>
  <c r="AS15" i="22"/>
  <c r="AT15" i="22"/>
  <c r="AM15" i="22"/>
  <c r="S45" i="48" l="1"/>
  <c r="F45" i="48" s="1"/>
  <c r="S43" i="48"/>
  <c r="BV42" i="48"/>
  <c r="BU42" i="48"/>
  <c r="BT42" i="48"/>
  <c r="BS42" i="48"/>
  <c r="BR42" i="48"/>
  <c r="BQ42" i="48"/>
  <c r="BP42" i="48"/>
  <c r="BO42" i="48"/>
  <c r="AK42" i="48"/>
  <c r="AJ42" i="48"/>
  <c r="AI42" i="48"/>
  <c r="AH42" i="48"/>
  <c r="AG42" i="48"/>
  <c r="AF42" i="48"/>
  <c r="AE42" i="48"/>
  <c r="AD42" i="48"/>
  <c r="AB42" i="48"/>
  <c r="AA42" i="48"/>
  <c r="Z42" i="48"/>
  <c r="Y42" i="48"/>
  <c r="X42" i="48"/>
  <c r="W42" i="48"/>
  <c r="V42" i="48"/>
  <c r="U42" i="48"/>
  <c r="BV41" i="48"/>
  <c r="BU41" i="48"/>
  <c r="BT41" i="48"/>
  <c r="BS41" i="48"/>
  <c r="BR41" i="48"/>
  <c r="BQ41" i="48"/>
  <c r="BP41" i="48"/>
  <c r="BO41" i="48"/>
  <c r="AK41" i="48"/>
  <c r="AJ41" i="48"/>
  <c r="AI41" i="48"/>
  <c r="AH41" i="48"/>
  <c r="AG41" i="48"/>
  <c r="AF41" i="48"/>
  <c r="AE41" i="48"/>
  <c r="AD41" i="48"/>
  <c r="AB41" i="48"/>
  <c r="AA41" i="48"/>
  <c r="Z41" i="48"/>
  <c r="Y41" i="48"/>
  <c r="X41" i="48"/>
  <c r="W41" i="48"/>
  <c r="V41" i="48"/>
  <c r="U41" i="48"/>
  <c r="BV40" i="48"/>
  <c r="BU40" i="48"/>
  <c r="BT40" i="48"/>
  <c r="BS40" i="48"/>
  <c r="BR40" i="48"/>
  <c r="BQ40" i="48"/>
  <c r="BP40" i="48"/>
  <c r="BO40" i="48"/>
  <c r="AK40" i="48"/>
  <c r="AJ40" i="48"/>
  <c r="AI40" i="48"/>
  <c r="AH40" i="48"/>
  <c r="AG40" i="48"/>
  <c r="AF40" i="48"/>
  <c r="AE40" i="48"/>
  <c r="AD40" i="48"/>
  <c r="AB40" i="48"/>
  <c r="AA40" i="48"/>
  <c r="Z40" i="48"/>
  <c r="Y40" i="48"/>
  <c r="X40" i="48"/>
  <c r="W40" i="48"/>
  <c r="V40" i="48"/>
  <c r="U40" i="48"/>
  <c r="BV39" i="48"/>
  <c r="BU39" i="48"/>
  <c r="BT39" i="48"/>
  <c r="BS39" i="48"/>
  <c r="BR39" i="48"/>
  <c r="BQ39" i="48"/>
  <c r="BP39" i="48"/>
  <c r="BO39" i="48"/>
  <c r="AK39" i="48"/>
  <c r="AJ39" i="48"/>
  <c r="AI39" i="48"/>
  <c r="AH39" i="48"/>
  <c r="AG39" i="48"/>
  <c r="AF39" i="48"/>
  <c r="AE39" i="48"/>
  <c r="AD39" i="48"/>
  <c r="AB39" i="48"/>
  <c r="AA39" i="48"/>
  <c r="Z39" i="48"/>
  <c r="Y39" i="48"/>
  <c r="X39" i="48"/>
  <c r="W39" i="48"/>
  <c r="V39" i="48"/>
  <c r="U39" i="48"/>
  <c r="BV38" i="48"/>
  <c r="BU38" i="48"/>
  <c r="BT38" i="48"/>
  <c r="BS38" i="48"/>
  <c r="BR38" i="48"/>
  <c r="BQ38" i="48"/>
  <c r="BP38" i="48"/>
  <c r="BO38" i="48"/>
  <c r="AK38" i="48"/>
  <c r="AJ38" i="48"/>
  <c r="AI38" i="48"/>
  <c r="AH38" i="48"/>
  <c r="AG38" i="48"/>
  <c r="AF38" i="48"/>
  <c r="AE38" i="48"/>
  <c r="AD38" i="48"/>
  <c r="AB38" i="48"/>
  <c r="AA38" i="48"/>
  <c r="Z38" i="48"/>
  <c r="Y38" i="48"/>
  <c r="X38" i="48"/>
  <c r="W38" i="48"/>
  <c r="V38" i="48"/>
  <c r="U38" i="48"/>
  <c r="BV37" i="48"/>
  <c r="BU37" i="48"/>
  <c r="BT37" i="48"/>
  <c r="BS37" i="48"/>
  <c r="BR37" i="48"/>
  <c r="BQ37" i="48"/>
  <c r="BP37" i="48"/>
  <c r="BO37" i="48"/>
  <c r="AK37" i="48"/>
  <c r="AJ37" i="48"/>
  <c r="AI37" i="48"/>
  <c r="AH37" i="48"/>
  <c r="AG37" i="48"/>
  <c r="AF37" i="48"/>
  <c r="AE37" i="48"/>
  <c r="AD37" i="48"/>
  <c r="AB37" i="48"/>
  <c r="AA37" i="48"/>
  <c r="Z37" i="48"/>
  <c r="Y37" i="48"/>
  <c r="X37" i="48"/>
  <c r="W37" i="48"/>
  <c r="V37" i="48"/>
  <c r="U37" i="48"/>
  <c r="BV36" i="48"/>
  <c r="BU36" i="48"/>
  <c r="BT36" i="48"/>
  <c r="BS36" i="48"/>
  <c r="BR36" i="48"/>
  <c r="BQ36" i="48"/>
  <c r="BP36" i="48"/>
  <c r="BO36" i="48"/>
  <c r="AK36" i="48"/>
  <c r="AJ36" i="48"/>
  <c r="AI36" i="48"/>
  <c r="AH36" i="48"/>
  <c r="AG36" i="48"/>
  <c r="AF36" i="48"/>
  <c r="AE36" i="48"/>
  <c r="AD36" i="48"/>
  <c r="AB36" i="48"/>
  <c r="AA36" i="48"/>
  <c r="Z36" i="48"/>
  <c r="Y36" i="48"/>
  <c r="X36" i="48"/>
  <c r="W36" i="48"/>
  <c r="V36" i="48"/>
  <c r="U36" i="48"/>
  <c r="BV35" i="48"/>
  <c r="BU35" i="48"/>
  <c r="BT35" i="48"/>
  <c r="BS35" i="48"/>
  <c r="BR35" i="48"/>
  <c r="BQ35" i="48"/>
  <c r="BP35" i="48"/>
  <c r="BO35" i="48"/>
  <c r="AK35" i="48"/>
  <c r="AJ35" i="48"/>
  <c r="AI35" i="48"/>
  <c r="AH35" i="48"/>
  <c r="AG35" i="48"/>
  <c r="AF35" i="48"/>
  <c r="AE35" i="48"/>
  <c r="AD35" i="48"/>
  <c r="AB35" i="48"/>
  <c r="AA35" i="48"/>
  <c r="Z35" i="48"/>
  <c r="Y35" i="48"/>
  <c r="X35" i="48"/>
  <c r="W35" i="48"/>
  <c r="V35" i="48"/>
  <c r="U35" i="48"/>
  <c r="BV34" i="48"/>
  <c r="BU34" i="48"/>
  <c r="BT34" i="48"/>
  <c r="BS34" i="48"/>
  <c r="BR34" i="48"/>
  <c r="BQ34" i="48"/>
  <c r="BP34" i="48"/>
  <c r="BO34" i="48"/>
  <c r="AK34" i="48"/>
  <c r="AJ34" i="48"/>
  <c r="AI34" i="48"/>
  <c r="AH34" i="48"/>
  <c r="AG34" i="48"/>
  <c r="AF34" i="48"/>
  <c r="AE34" i="48"/>
  <c r="AD34" i="48"/>
  <c r="AB34" i="48"/>
  <c r="AA34" i="48"/>
  <c r="Z34" i="48"/>
  <c r="Y34" i="48"/>
  <c r="X34" i="48"/>
  <c r="W34" i="48"/>
  <c r="V34" i="48"/>
  <c r="U34" i="48"/>
  <c r="BV33" i="48"/>
  <c r="BU33" i="48"/>
  <c r="BT33" i="48"/>
  <c r="BS33" i="48"/>
  <c r="BR33" i="48"/>
  <c r="BQ33" i="48"/>
  <c r="BP33" i="48"/>
  <c r="BO33" i="48"/>
  <c r="AK33" i="48"/>
  <c r="AJ33" i="48"/>
  <c r="AI33" i="48"/>
  <c r="AH33" i="48"/>
  <c r="AG33" i="48"/>
  <c r="AF33" i="48"/>
  <c r="AE33" i="48"/>
  <c r="AD33" i="48"/>
  <c r="AB33" i="48"/>
  <c r="AA33" i="48"/>
  <c r="Z33" i="48"/>
  <c r="Y33" i="48"/>
  <c r="X33" i="48"/>
  <c r="W33" i="48"/>
  <c r="V33" i="48"/>
  <c r="U33" i="48"/>
  <c r="BV32" i="48"/>
  <c r="BU32" i="48"/>
  <c r="BT32" i="48"/>
  <c r="BS32" i="48"/>
  <c r="BR32" i="48"/>
  <c r="BQ32" i="48"/>
  <c r="BP32" i="48"/>
  <c r="BO32" i="48"/>
  <c r="AK32" i="48"/>
  <c r="AJ32" i="48"/>
  <c r="AI32" i="48"/>
  <c r="AH32" i="48"/>
  <c r="AG32" i="48"/>
  <c r="AF32" i="48"/>
  <c r="AE32" i="48"/>
  <c r="AD32" i="48"/>
  <c r="AB32" i="48"/>
  <c r="AA32" i="48"/>
  <c r="Z32" i="48"/>
  <c r="Y32" i="48"/>
  <c r="X32" i="48"/>
  <c r="W32" i="48"/>
  <c r="V32" i="48"/>
  <c r="U32" i="48"/>
  <c r="BV31" i="48"/>
  <c r="BU31" i="48"/>
  <c r="BT31" i="48"/>
  <c r="BS31" i="48"/>
  <c r="BR31" i="48"/>
  <c r="BQ31" i="48"/>
  <c r="BP31" i="48"/>
  <c r="BO31" i="48"/>
  <c r="AK31" i="48"/>
  <c r="AJ31" i="48"/>
  <c r="AI31" i="48"/>
  <c r="AH31" i="48"/>
  <c r="AG31" i="48"/>
  <c r="AF31" i="48"/>
  <c r="AE31" i="48"/>
  <c r="AD31" i="48"/>
  <c r="AB31" i="48"/>
  <c r="AA31" i="48"/>
  <c r="Z31" i="48"/>
  <c r="Y31" i="48"/>
  <c r="X31" i="48"/>
  <c r="W31" i="48"/>
  <c r="V31" i="48"/>
  <c r="U31" i="48"/>
  <c r="BV30" i="48"/>
  <c r="BU30" i="48"/>
  <c r="BT30" i="48"/>
  <c r="BS30" i="48"/>
  <c r="BR30" i="48"/>
  <c r="BQ30" i="48"/>
  <c r="BP30" i="48"/>
  <c r="BO30" i="48"/>
  <c r="AK30" i="48"/>
  <c r="AJ30" i="48"/>
  <c r="AI30" i="48"/>
  <c r="AH30" i="48"/>
  <c r="AG30" i="48"/>
  <c r="AF30" i="48"/>
  <c r="AE30" i="48"/>
  <c r="AD30" i="48"/>
  <c r="AB30" i="48"/>
  <c r="AA30" i="48"/>
  <c r="Z30" i="48"/>
  <c r="Y30" i="48"/>
  <c r="X30" i="48"/>
  <c r="W30" i="48"/>
  <c r="V30" i="48"/>
  <c r="U30" i="48"/>
  <c r="BV29" i="48"/>
  <c r="BU29" i="48"/>
  <c r="BT29" i="48"/>
  <c r="BS29" i="48"/>
  <c r="BR29" i="48"/>
  <c r="BQ29" i="48"/>
  <c r="BP29" i="48"/>
  <c r="BO29" i="48"/>
  <c r="AK29" i="48"/>
  <c r="AJ29" i="48"/>
  <c r="AI29" i="48"/>
  <c r="AH29" i="48"/>
  <c r="AG29" i="48"/>
  <c r="AF29" i="48"/>
  <c r="AE29" i="48"/>
  <c r="AD29" i="48"/>
  <c r="AB29" i="48"/>
  <c r="AA29" i="48"/>
  <c r="Z29" i="48"/>
  <c r="Y29" i="48"/>
  <c r="X29" i="48"/>
  <c r="W29" i="48"/>
  <c r="V29" i="48"/>
  <c r="U29" i="48"/>
  <c r="BV28" i="48"/>
  <c r="BU28" i="48"/>
  <c r="BT28" i="48"/>
  <c r="BS28" i="48"/>
  <c r="BR28" i="48"/>
  <c r="BQ28" i="48"/>
  <c r="BP28" i="48"/>
  <c r="BO28" i="48"/>
  <c r="AK28" i="48"/>
  <c r="AJ28" i="48"/>
  <c r="AI28" i="48"/>
  <c r="AH28" i="48"/>
  <c r="AG28" i="48"/>
  <c r="AF28" i="48"/>
  <c r="AE28" i="48"/>
  <c r="AD28" i="48"/>
  <c r="AB28" i="48"/>
  <c r="AA28" i="48"/>
  <c r="Z28" i="48"/>
  <c r="Y28" i="48"/>
  <c r="X28" i="48"/>
  <c r="W28" i="48"/>
  <c r="V28" i="48"/>
  <c r="U28" i="48"/>
  <c r="BV27" i="48"/>
  <c r="BU27" i="48"/>
  <c r="BT27" i="48"/>
  <c r="BS27" i="48"/>
  <c r="BR27" i="48"/>
  <c r="BQ27" i="48"/>
  <c r="BP27" i="48"/>
  <c r="BO27" i="48"/>
  <c r="AK27" i="48"/>
  <c r="AJ27" i="48"/>
  <c r="AI27" i="48"/>
  <c r="AH27" i="48"/>
  <c r="AG27" i="48"/>
  <c r="AF27" i="48"/>
  <c r="AE27" i="48"/>
  <c r="AD27" i="48"/>
  <c r="AB27" i="48"/>
  <c r="AA27" i="48"/>
  <c r="Z27" i="48"/>
  <c r="Y27" i="48"/>
  <c r="X27" i="48"/>
  <c r="W27" i="48"/>
  <c r="V27" i="48"/>
  <c r="U27" i="48"/>
  <c r="BV26" i="48"/>
  <c r="BU26" i="48"/>
  <c r="BT26" i="48"/>
  <c r="BS26" i="48"/>
  <c r="BR26" i="48"/>
  <c r="BQ26" i="48"/>
  <c r="BP26" i="48"/>
  <c r="BO26" i="48"/>
  <c r="AK26" i="48"/>
  <c r="AJ26" i="48"/>
  <c r="AI26" i="48"/>
  <c r="AH26" i="48"/>
  <c r="AG26" i="48"/>
  <c r="AF26" i="48"/>
  <c r="AE26" i="48"/>
  <c r="AD26" i="48"/>
  <c r="AB26" i="48"/>
  <c r="AA26" i="48"/>
  <c r="Z26" i="48"/>
  <c r="Y26" i="48"/>
  <c r="X26" i="48"/>
  <c r="W26" i="48"/>
  <c r="V26" i="48"/>
  <c r="U26" i="48"/>
  <c r="BV25" i="48"/>
  <c r="BU25" i="48"/>
  <c r="BT25" i="48"/>
  <c r="BS25" i="48"/>
  <c r="BR25" i="48"/>
  <c r="BQ25" i="48"/>
  <c r="BP25" i="48"/>
  <c r="BO25" i="48"/>
  <c r="AK25" i="48"/>
  <c r="AJ25" i="48"/>
  <c r="AI25" i="48"/>
  <c r="AH25" i="48"/>
  <c r="AG25" i="48"/>
  <c r="AF25" i="48"/>
  <c r="AE25" i="48"/>
  <c r="AD25" i="48"/>
  <c r="AB25" i="48"/>
  <c r="AA25" i="48"/>
  <c r="Z25" i="48"/>
  <c r="Y25" i="48"/>
  <c r="X25" i="48"/>
  <c r="W25" i="48"/>
  <c r="V25" i="48"/>
  <c r="U25" i="48"/>
  <c r="BV24" i="48"/>
  <c r="BU24" i="48"/>
  <c r="BT24" i="48"/>
  <c r="BS24" i="48"/>
  <c r="BR24" i="48"/>
  <c r="BQ24" i="48"/>
  <c r="BP24" i="48"/>
  <c r="BO24" i="48"/>
  <c r="AK24" i="48"/>
  <c r="AJ24" i="48"/>
  <c r="AI24" i="48"/>
  <c r="AH24" i="48"/>
  <c r="AG24" i="48"/>
  <c r="AF24" i="48"/>
  <c r="AE24" i="48"/>
  <c r="AD24" i="48"/>
  <c r="AB24" i="48"/>
  <c r="AA24" i="48"/>
  <c r="Z24" i="48"/>
  <c r="Y24" i="48"/>
  <c r="X24" i="48"/>
  <c r="W24" i="48"/>
  <c r="V24" i="48"/>
  <c r="U24" i="48"/>
  <c r="BV23" i="48"/>
  <c r="BU23" i="48"/>
  <c r="BT23" i="48"/>
  <c r="BS23" i="48"/>
  <c r="BR23" i="48"/>
  <c r="BQ23" i="48"/>
  <c r="BP23" i="48"/>
  <c r="BO23" i="48"/>
  <c r="AK23" i="48"/>
  <c r="AJ23" i="48"/>
  <c r="AI23" i="48"/>
  <c r="AH23" i="48"/>
  <c r="AG23" i="48"/>
  <c r="AF23" i="48"/>
  <c r="AE23" i="48"/>
  <c r="AD23" i="48"/>
  <c r="AB23" i="48"/>
  <c r="AA23" i="48"/>
  <c r="Z23" i="48"/>
  <c r="Y23" i="48"/>
  <c r="X23" i="48"/>
  <c r="W23" i="48"/>
  <c r="V23" i="48"/>
  <c r="U23" i="48"/>
  <c r="BV22" i="48"/>
  <c r="BU22" i="48"/>
  <c r="BT22" i="48"/>
  <c r="BS22" i="48"/>
  <c r="BR22" i="48"/>
  <c r="BQ22" i="48"/>
  <c r="BP22" i="48"/>
  <c r="BO22" i="48"/>
  <c r="AK22" i="48"/>
  <c r="AJ22" i="48"/>
  <c r="AI22" i="48"/>
  <c r="AH22" i="48"/>
  <c r="AG22" i="48"/>
  <c r="AF22" i="48"/>
  <c r="AE22" i="48"/>
  <c r="AD22" i="48"/>
  <c r="AB22" i="48"/>
  <c r="AA22" i="48"/>
  <c r="Z22" i="48"/>
  <c r="Y22" i="48"/>
  <c r="X22" i="48"/>
  <c r="W22" i="48"/>
  <c r="V22" i="48"/>
  <c r="U22" i="48"/>
  <c r="BV21" i="48"/>
  <c r="BU21" i="48"/>
  <c r="BT21" i="48"/>
  <c r="BS21" i="48"/>
  <c r="BR21" i="48"/>
  <c r="BQ21" i="48"/>
  <c r="BP21" i="48"/>
  <c r="BO21" i="48"/>
  <c r="AK21" i="48"/>
  <c r="AJ21" i="48"/>
  <c r="AI21" i="48"/>
  <c r="AH21" i="48"/>
  <c r="AG21" i="48"/>
  <c r="AF21" i="48"/>
  <c r="AE21" i="48"/>
  <c r="AD21" i="48"/>
  <c r="AB21" i="48"/>
  <c r="AA21" i="48"/>
  <c r="Z21" i="48"/>
  <c r="Y21" i="48"/>
  <c r="X21" i="48"/>
  <c r="W21" i="48"/>
  <c r="V21" i="48"/>
  <c r="U21" i="48"/>
  <c r="BV20" i="48"/>
  <c r="BU20" i="48"/>
  <c r="BT20" i="48"/>
  <c r="BS20" i="48"/>
  <c r="BR20" i="48"/>
  <c r="BQ20" i="48"/>
  <c r="BP20" i="48"/>
  <c r="BO20" i="48"/>
  <c r="AK20" i="48"/>
  <c r="AJ20" i="48"/>
  <c r="AI20" i="48"/>
  <c r="AH20" i="48"/>
  <c r="AG20" i="48"/>
  <c r="AF20" i="48"/>
  <c r="AE20" i="48"/>
  <c r="AD20" i="48"/>
  <c r="AB20" i="48"/>
  <c r="AA20" i="48"/>
  <c r="Z20" i="48"/>
  <c r="Y20" i="48"/>
  <c r="X20" i="48"/>
  <c r="W20" i="48"/>
  <c r="V20" i="48"/>
  <c r="U20" i="48"/>
  <c r="BV19" i="48"/>
  <c r="BU19" i="48"/>
  <c r="BT19" i="48"/>
  <c r="BS19" i="48"/>
  <c r="BR19" i="48"/>
  <c r="BQ19" i="48"/>
  <c r="BP19" i="48"/>
  <c r="BO19" i="48"/>
  <c r="AK19" i="48"/>
  <c r="AJ19" i="48"/>
  <c r="AI19" i="48"/>
  <c r="AH19" i="48"/>
  <c r="AG19" i="48"/>
  <c r="AF19" i="48"/>
  <c r="AE19" i="48"/>
  <c r="AD19" i="48"/>
  <c r="AB19" i="48"/>
  <c r="AA19" i="48"/>
  <c r="Z19" i="48"/>
  <c r="Y19" i="48"/>
  <c r="X19" i="48"/>
  <c r="W19" i="48"/>
  <c r="V19" i="48"/>
  <c r="U19" i="48"/>
  <c r="BV18" i="48"/>
  <c r="BU18" i="48"/>
  <c r="BT18" i="48"/>
  <c r="BS18" i="48"/>
  <c r="BR18" i="48"/>
  <c r="BQ18" i="48"/>
  <c r="BP18" i="48"/>
  <c r="BO18" i="48"/>
  <c r="AK18" i="48"/>
  <c r="AJ18" i="48"/>
  <c r="AI18" i="48"/>
  <c r="AH18" i="48"/>
  <c r="AG18" i="48"/>
  <c r="AF18" i="48"/>
  <c r="AE18" i="48"/>
  <c r="AD18" i="48"/>
  <c r="AB18" i="48"/>
  <c r="AA18" i="48"/>
  <c r="Z18" i="48"/>
  <c r="Y18" i="48"/>
  <c r="X18" i="48"/>
  <c r="W18" i="48"/>
  <c r="V18" i="48"/>
  <c r="U18" i="48"/>
  <c r="BV17" i="48"/>
  <c r="BU17" i="48"/>
  <c r="BT17" i="48"/>
  <c r="BS17" i="48"/>
  <c r="BR17" i="48"/>
  <c r="BQ17" i="48"/>
  <c r="BP17" i="48"/>
  <c r="BO17" i="48"/>
  <c r="AK17" i="48"/>
  <c r="AJ17" i="48"/>
  <c r="AI17" i="48"/>
  <c r="AH17" i="48"/>
  <c r="AG17" i="48"/>
  <c r="AF17" i="48"/>
  <c r="AE17" i="48"/>
  <c r="AD17" i="48"/>
  <c r="AB17" i="48"/>
  <c r="AA17" i="48"/>
  <c r="Z17" i="48"/>
  <c r="Y17" i="48"/>
  <c r="X17" i="48"/>
  <c r="W17" i="48"/>
  <c r="V17" i="48"/>
  <c r="U17" i="48"/>
  <c r="BV16" i="48"/>
  <c r="BU16" i="48"/>
  <c r="BT16" i="48"/>
  <c r="BS16" i="48"/>
  <c r="BR16" i="48"/>
  <c r="BQ16" i="48"/>
  <c r="BP16" i="48"/>
  <c r="BO16" i="48"/>
  <c r="AK16" i="48"/>
  <c r="AJ16" i="48"/>
  <c r="AI16" i="48"/>
  <c r="AH16" i="48"/>
  <c r="AG16" i="48"/>
  <c r="AF16" i="48"/>
  <c r="AE16" i="48"/>
  <c r="AD16" i="48"/>
  <c r="AB16" i="48"/>
  <c r="AA16" i="48"/>
  <c r="Z16" i="48"/>
  <c r="Y16" i="48"/>
  <c r="X16" i="48"/>
  <c r="W16" i="48"/>
  <c r="V16" i="48"/>
  <c r="U16" i="48"/>
  <c r="BV15" i="48"/>
  <c r="BU15" i="48"/>
  <c r="BT15" i="48"/>
  <c r="BS15" i="48"/>
  <c r="BR15" i="48"/>
  <c r="BQ15" i="48"/>
  <c r="BP15" i="48"/>
  <c r="BO15" i="48"/>
  <c r="BB43" i="48"/>
  <c r="AX43" i="48"/>
  <c r="AS43" i="48"/>
  <c r="AO43" i="48"/>
  <c r="AK15" i="48"/>
  <c r="AJ15" i="48"/>
  <c r="AI15" i="48"/>
  <c r="AH15" i="48"/>
  <c r="AG15" i="48"/>
  <c r="AF15" i="48"/>
  <c r="AE15" i="48"/>
  <c r="AD15" i="48"/>
  <c r="AB15" i="48"/>
  <c r="AA15" i="48"/>
  <c r="Z15" i="48"/>
  <c r="Y15" i="48"/>
  <c r="X15" i="48"/>
  <c r="W15" i="48"/>
  <c r="V15" i="48"/>
  <c r="U15" i="48"/>
  <c r="S45" i="47"/>
  <c r="F45" i="47" s="1"/>
  <c r="S43" i="47"/>
  <c r="BV42" i="47"/>
  <c r="BU42" i="47"/>
  <c r="BT42" i="47"/>
  <c r="BS42" i="47"/>
  <c r="BR42" i="47"/>
  <c r="BQ42" i="47"/>
  <c r="BP42" i="47"/>
  <c r="BO42" i="47"/>
  <c r="AK42" i="47"/>
  <c r="AJ42" i="47"/>
  <c r="AI42" i="47"/>
  <c r="AH42" i="47"/>
  <c r="AG42" i="47"/>
  <c r="AF42" i="47"/>
  <c r="AE42" i="47"/>
  <c r="AD42" i="47"/>
  <c r="AB42" i="47"/>
  <c r="AA42" i="47"/>
  <c r="Z42" i="47"/>
  <c r="Y42" i="47"/>
  <c r="X42" i="47"/>
  <c r="W42" i="47"/>
  <c r="V42" i="47"/>
  <c r="U42" i="47"/>
  <c r="BV41" i="47"/>
  <c r="BU41" i="47"/>
  <c r="BT41" i="47"/>
  <c r="BS41" i="47"/>
  <c r="BR41" i="47"/>
  <c r="BQ41" i="47"/>
  <c r="BP41" i="47"/>
  <c r="BO41" i="47"/>
  <c r="AK41" i="47"/>
  <c r="AJ41" i="47"/>
  <c r="AI41" i="47"/>
  <c r="AH41" i="47"/>
  <c r="AG41" i="47"/>
  <c r="AF41" i="47"/>
  <c r="AE41" i="47"/>
  <c r="AD41" i="47"/>
  <c r="AB41" i="47"/>
  <c r="AA41" i="47"/>
  <c r="Z41" i="47"/>
  <c r="Y41" i="47"/>
  <c r="X41" i="47"/>
  <c r="W41" i="47"/>
  <c r="V41" i="47"/>
  <c r="U41" i="47"/>
  <c r="BV40" i="47"/>
  <c r="BU40" i="47"/>
  <c r="BT40" i="47"/>
  <c r="BS40" i="47"/>
  <c r="BR40" i="47"/>
  <c r="BQ40" i="47"/>
  <c r="BP40" i="47"/>
  <c r="BO40" i="47"/>
  <c r="AK40" i="47"/>
  <c r="AJ40" i="47"/>
  <c r="AI40" i="47"/>
  <c r="AH40" i="47"/>
  <c r="AG40" i="47"/>
  <c r="AF40" i="47"/>
  <c r="AE40" i="47"/>
  <c r="AD40" i="47"/>
  <c r="AB40" i="47"/>
  <c r="AA40" i="47"/>
  <c r="Z40" i="47"/>
  <c r="Y40" i="47"/>
  <c r="X40" i="47"/>
  <c r="W40" i="47"/>
  <c r="V40" i="47"/>
  <c r="U40" i="47"/>
  <c r="BV39" i="47"/>
  <c r="BU39" i="47"/>
  <c r="BT39" i="47"/>
  <c r="BS39" i="47"/>
  <c r="BR39" i="47"/>
  <c r="BQ39" i="47"/>
  <c r="BP39" i="47"/>
  <c r="BO39" i="47"/>
  <c r="AK39" i="47"/>
  <c r="AJ39" i="47"/>
  <c r="AI39" i="47"/>
  <c r="AH39" i="47"/>
  <c r="AG39" i="47"/>
  <c r="AF39" i="47"/>
  <c r="AE39" i="47"/>
  <c r="AD39" i="47"/>
  <c r="AB39" i="47"/>
  <c r="AA39" i="47"/>
  <c r="Z39" i="47"/>
  <c r="Y39" i="47"/>
  <c r="X39" i="47"/>
  <c r="W39" i="47"/>
  <c r="V39" i="47"/>
  <c r="U39" i="47"/>
  <c r="BV38" i="47"/>
  <c r="BU38" i="47"/>
  <c r="BT38" i="47"/>
  <c r="BS38" i="47"/>
  <c r="BR38" i="47"/>
  <c r="BQ38" i="47"/>
  <c r="BP38" i="47"/>
  <c r="BO38" i="47"/>
  <c r="AK38" i="47"/>
  <c r="AJ38" i="47"/>
  <c r="AI38" i="47"/>
  <c r="AH38" i="47"/>
  <c r="AG38" i="47"/>
  <c r="AF38" i="47"/>
  <c r="AE38" i="47"/>
  <c r="AD38" i="47"/>
  <c r="AB38" i="47"/>
  <c r="AA38" i="47"/>
  <c r="Z38" i="47"/>
  <c r="Y38" i="47"/>
  <c r="X38" i="47"/>
  <c r="W38" i="47"/>
  <c r="V38" i="47"/>
  <c r="U38" i="47"/>
  <c r="BV37" i="47"/>
  <c r="BU37" i="47"/>
  <c r="BT37" i="47"/>
  <c r="BS37" i="47"/>
  <c r="BR37" i="47"/>
  <c r="BQ37" i="47"/>
  <c r="BP37" i="47"/>
  <c r="BO37" i="47"/>
  <c r="AK37" i="47"/>
  <c r="AJ37" i="47"/>
  <c r="AI37" i="47"/>
  <c r="AH37" i="47"/>
  <c r="AG37" i="47"/>
  <c r="AF37" i="47"/>
  <c r="AE37" i="47"/>
  <c r="AD37" i="47"/>
  <c r="AB37" i="47"/>
  <c r="AA37" i="47"/>
  <c r="Z37" i="47"/>
  <c r="Y37" i="47"/>
  <c r="X37" i="47"/>
  <c r="W37" i="47"/>
  <c r="V37" i="47"/>
  <c r="U37" i="47"/>
  <c r="BV36" i="47"/>
  <c r="BU36" i="47"/>
  <c r="BT36" i="47"/>
  <c r="BS36" i="47"/>
  <c r="BR36" i="47"/>
  <c r="BQ36" i="47"/>
  <c r="BP36" i="47"/>
  <c r="BO36" i="47"/>
  <c r="AK36" i="47"/>
  <c r="AJ36" i="47"/>
  <c r="AI36" i="47"/>
  <c r="AH36" i="47"/>
  <c r="AG36" i="47"/>
  <c r="AF36" i="47"/>
  <c r="AE36" i="47"/>
  <c r="AD36" i="47"/>
  <c r="AB36" i="47"/>
  <c r="AA36" i="47"/>
  <c r="Z36" i="47"/>
  <c r="Y36" i="47"/>
  <c r="X36" i="47"/>
  <c r="W36" i="47"/>
  <c r="V36" i="47"/>
  <c r="U36" i="47"/>
  <c r="BV35" i="47"/>
  <c r="BU35" i="47"/>
  <c r="BT35" i="47"/>
  <c r="BS35" i="47"/>
  <c r="BR35" i="47"/>
  <c r="BQ35" i="47"/>
  <c r="BP35" i="47"/>
  <c r="BO35" i="47"/>
  <c r="AK35" i="47"/>
  <c r="AJ35" i="47"/>
  <c r="AI35" i="47"/>
  <c r="AH35" i="47"/>
  <c r="AG35" i="47"/>
  <c r="AF35" i="47"/>
  <c r="AE35" i="47"/>
  <c r="AD35" i="47"/>
  <c r="AB35" i="47"/>
  <c r="AA35" i="47"/>
  <c r="Z35" i="47"/>
  <c r="Y35" i="47"/>
  <c r="X35" i="47"/>
  <c r="W35" i="47"/>
  <c r="V35" i="47"/>
  <c r="U35" i="47"/>
  <c r="BV34" i="47"/>
  <c r="BU34" i="47"/>
  <c r="BT34" i="47"/>
  <c r="BS34" i="47"/>
  <c r="BR34" i="47"/>
  <c r="BQ34" i="47"/>
  <c r="BP34" i="47"/>
  <c r="BO34" i="47"/>
  <c r="AK34" i="47"/>
  <c r="AJ34" i="47"/>
  <c r="AI34" i="47"/>
  <c r="AH34" i="47"/>
  <c r="AG34" i="47"/>
  <c r="AF34" i="47"/>
  <c r="AE34" i="47"/>
  <c r="AD34" i="47"/>
  <c r="AB34" i="47"/>
  <c r="AA34" i="47"/>
  <c r="Z34" i="47"/>
  <c r="Y34" i="47"/>
  <c r="X34" i="47"/>
  <c r="W34" i="47"/>
  <c r="V34" i="47"/>
  <c r="U34" i="47"/>
  <c r="BV33" i="47"/>
  <c r="BU33" i="47"/>
  <c r="BT33" i="47"/>
  <c r="BS33" i="47"/>
  <c r="BR33" i="47"/>
  <c r="BQ33" i="47"/>
  <c r="BP33" i="47"/>
  <c r="BO33" i="47"/>
  <c r="AK33" i="47"/>
  <c r="AJ33" i="47"/>
  <c r="AI33" i="47"/>
  <c r="AH33" i="47"/>
  <c r="AG33" i="47"/>
  <c r="AF33" i="47"/>
  <c r="AE33" i="47"/>
  <c r="AD33" i="47"/>
  <c r="AB33" i="47"/>
  <c r="AA33" i="47"/>
  <c r="Z33" i="47"/>
  <c r="Y33" i="47"/>
  <c r="X33" i="47"/>
  <c r="W33" i="47"/>
  <c r="V33" i="47"/>
  <c r="U33" i="47"/>
  <c r="BV32" i="47"/>
  <c r="BU32" i="47"/>
  <c r="BT32" i="47"/>
  <c r="BS32" i="47"/>
  <c r="BR32" i="47"/>
  <c r="BQ32" i="47"/>
  <c r="BP32" i="47"/>
  <c r="BO32" i="47"/>
  <c r="AK32" i="47"/>
  <c r="AJ32" i="47"/>
  <c r="AI32" i="47"/>
  <c r="AH32" i="47"/>
  <c r="AG32" i="47"/>
  <c r="AF32" i="47"/>
  <c r="AE32" i="47"/>
  <c r="AD32" i="47"/>
  <c r="AB32" i="47"/>
  <c r="AA32" i="47"/>
  <c r="Z32" i="47"/>
  <c r="Y32" i="47"/>
  <c r="X32" i="47"/>
  <c r="W32" i="47"/>
  <c r="V32" i="47"/>
  <c r="U32" i="47"/>
  <c r="BV31" i="47"/>
  <c r="BU31" i="47"/>
  <c r="BT31" i="47"/>
  <c r="BS31" i="47"/>
  <c r="BR31" i="47"/>
  <c r="BQ31" i="47"/>
  <c r="BP31" i="47"/>
  <c r="BO31" i="47"/>
  <c r="AK31" i="47"/>
  <c r="AJ31" i="47"/>
  <c r="AI31" i="47"/>
  <c r="AH31" i="47"/>
  <c r="AG31" i="47"/>
  <c r="AF31" i="47"/>
  <c r="AE31" i="47"/>
  <c r="AD31" i="47"/>
  <c r="AB31" i="47"/>
  <c r="AA31" i="47"/>
  <c r="Z31" i="47"/>
  <c r="Y31" i="47"/>
  <c r="X31" i="47"/>
  <c r="W31" i="47"/>
  <c r="V31" i="47"/>
  <c r="U31" i="47"/>
  <c r="BV30" i="47"/>
  <c r="BU30" i="47"/>
  <c r="BT30" i="47"/>
  <c r="BS30" i="47"/>
  <c r="BR30" i="47"/>
  <c r="BQ30" i="47"/>
  <c r="BP30" i="47"/>
  <c r="BO30" i="47"/>
  <c r="AK30" i="47"/>
  <c r="AJ30" i="47"/>
  <c r="AI30" i="47"/>
  <c r="AH30" i="47"/>
  <c r="AG30" i="47"/>
  <c r="AF30" i="47"/>
  <c r="AE30" i="47"/>
  <c r="AD30" i="47"/>
  <c r="AB30" i="47"/>
  <c r="AA30" i="47"/>
  <c r="Z30" i="47"/>
  <c r="Y30" i="47"/>
  <c r="X30" i="47"/>
  <c r="W30" i="47"/>
  <c r="V30" i="47"/>
  <c r="U30" i="47"/>
  <c r="BV29" i="47"/>
  <c r="BU29" i="47"/>
  <c r="BT29" i="47"/>
  <c r="BS29" i="47"/>
  <c r="BR29" i="47"/>
  <c r="BQ29" i="47"/>
  <c r="BP29" i="47"/>
  <c r="BO29" i="47"/>
  <c r="AK29" i="47"/>
  <c r="AJ29" i="47"/>
  <c r="AI29" i="47"/>
  <c r="AH29" i="47"/>
  <c r="AG29" i="47"/>
  <c r="AF29" i="47"/>
  <c r="AE29" i="47"/>
  <c r="AD29" i="47"/>
  <c r="AB29" i="47"/>
  <c r="AA29" i="47"/>
  <c r="Z29" i="47"/>
  <c r="Y29" i="47"/>
  <c r="X29" i="47"/>
  <c r="W29" i="47"/>
  <c r="V29" i="47"/>
  <c r="U29" i="47"/>
  <c r="BV28" i="47"/>
  <c r="BU28" i="47"/>
  <c r="BT28" i="47"/>
  <c r="BS28" i="47"/>
  <c r="BR28" i="47"/>
  <c r="BQ28" i="47"/>
  <c r="BP28" i="47"/>
  <c r="BO28" i="47"/>
  <c r="AK28" i="47"/>
  <c r="AJ28" i="47"/>
  <c r="AI28" i="47"/>
  <c r="AH28" i="47"/>
  <c r="AG28" i="47"/>
  <c r="AF28" i="47"/>
  <c r="AE28" i="47"/>
  <c r="AD28" i="47"/>
  <c r="AB28" i="47"/>
  <c r="AA28" i="47"/>
  <c r="Z28" i="47"/>
  <c r="Y28" i="47"/>
  <c r="X28" i="47"/>
  <c r="W28" i="47"/>
  <c r="V28" i="47"/>
  <c r="U28" i="47"/>
  <c r="BV27" i="47"/>
  <c r="BU27" i="47"/>
  <c r="BT27" i="47"/>
  <c r="BS27" i="47"/>
  <c r="BR27" i="47"/>
  <c r="BQ27" i="47"/>
  <c r="BP27" i="47"/>
  <c r="BO27" i="47"/>
  <c r="AK27" i="47"/>
  <c r="AJ27" i="47"/>
  <c r="AI27" i="47"/>
  <c r="AH27" i="47"/>
  <c r="AG27" i="47"/>
  <c r="AF27" i="47"/>
  <c r="AE27" i="47"/>
  <c r="AD27" i="47"/>
  <c r="AB27" i="47"/>
  <c r="AA27" i="47"/>
  <c r="Z27" i="47"/>
  <c r="Y27" i="47"/>
  <c r="X27" i="47"/>
  <c r="W27" i="47"/>
  <c r="V27" i="47"/>
  <c r="U27" i="47"/>
  <c r="BV26" i="47"/>
  <c r="BU26" i="47"/>
  <c r="BT26" i="47"/>
  <c r="BS26" i="47"/>
  <c r="BR26" i="47"/>
  <c r="BQ26" i="47"/>
  <c r="BP26" i="47"/>
  <c r="BO26" i="47"/>
  <c r="AK26" i="47"/>
  <c r="AJ26" i="47"/>
  <c r="AI26" i="47"/>
  <c r="AH26" i="47"/>
  <c r="AG26" i="47"/>
  <c r="AF26" i="47"/>
  <c r="AE26" i="47"/>
  <c r="AD26" i="47"/>
  <c r="AB26" i="47"/>
  <c r="AA26" i="47"/>
  <c r="Z26" i="47"/>
  <c r="Y26" i="47"/>
  <c r="X26" i="47"/>
  <c r="W26" i="47"/>
  <c r="V26" i="47"/>
  <c r="U26" i="47"/>
  <c r="BV25" i="47"/>
  <c r="BU25" i="47"/>
  <c r="BT25" i="47"/>
  <c r="BS25" i="47"/>
  <c r="BR25" i="47"/>
  <c r="BQ25" i="47"/>
  <c r="BP25" i="47"/>
  <c r="BO25" i="47"/>
  <c r="AK25" i="47"/>
  <c r="AJ25" i="47"/>
  <c r="AI25" i="47"/>
  <c r="AH25" i="47"/>
  <c r="AG25" i="47"/>
  <c r="AF25" i="47"/>
  <c r="AE25" i="47"/>
  <c r="AD25" i="47"/>
  <c r="AB25" i="47"/>
  <c r="AA25" i="47"/>
  <c r="Z25" i="47"/>
  <c r="Y25" i="47"/>
  <c r="X25" i="47"/>
  <c r="W25" i="47"/>
  <c r="V25" i="47"/>
  <c r="U25" i="47"/>
  <c r="BV24" i="47"/>
  <c r="BU24" i="47"/>
  <c r="BT24" i="47"/>
  <c r="BS24" i="47"/>
  <c r="BR24" i="47"/>
  <c r="BQ24" i="47"/>
  <c r="BP24" i="47"/>
  <c r="BO24" i="47"/>
  <c r="AK24" i="47"/>
  <c r="AJ24" i="47"/>
  <c r="AI24" i="47"/>
  <c r="AH24" i="47"/>
  <c r="AG24" i="47"/>
  <c r="AF24" i="47"/>
  <c r="AE24" i="47"/>
  <c r="AD24" i="47"/>
  <c r="AB24" i="47"/>
  <c r="AA24" i="47"/>
  <c r="Z24" i="47"/>
  <c r="Y24" i="47"/>
  <c r="X24" i="47"/>
  <c r="W24" i="47"/>
  <c r="V24" i="47"/>
  <c r="U24" i="47"/>
  <c r="BV23" i="47"/>
  <c r="BU23" i="47"/>
  <c r="BT23" i="47"/>
  <c r="BS23" i="47"/>
  <c r="BR23" i="47"/>
  <c r="BQ23" i="47"/>
  <c r="BP23" i="47"/>
  <c r="BO23" i="47"/>
  <c r="AK23" i="47"/>
  <c r="AJ23" i="47"/>
  <c r="AI23" i="47"/>
  <c r="AH23" i="47"/>
  <c r="AG23" i="47"/>
  <c r="AF23" i="47"/>
  <c r="AE23" i="47"/>
  <c r="AD23" i="47"/>
  <c r="AB23" i="47"/>
  <c r="AA23" i="47"/>
  <c r="Z23" i="47"/>
  <c r="Y23" i="47"/>
  <c r="X23" i="47"/>
  <c r="W23" i="47"/>
  <c r="V23" i="47"/>
  <c r="U23" i="47"/>
  <c r="BV22" i="47"/>
  <c r="BU22" i="47"/>
  <c r="BT22" i="47"/>
  <c r="BS22" i="47"/>
  <c r="BR22" i="47"/>
  <c r="BQ22" i="47"/>
  <c r="BP22" i="47"/>
  <c r="BO22" i="47"/>
  <c r="AK22" i="47"/>
  <c r="AJ22" i="47"/>
  <c r="AI22" i="47"/>
  <c r="AH22" i="47"/>
  <c r="AG22" i="47"/>
  <c r="AF22" i="47"/>
  <c r="AE22" i="47"/>
  <c r="AD22" i="47"/>
  <c r="AB22" i="47"/>
  <c r="AA22" i="47"/>
  <c r="Z22" i="47"/>
  <c r="Y22" i="47"/>
  <c r="X22" i="47"/>
  <c r="W22" i="47"/>
  <c r="V22" i="47"/>
  <c r="U22" i="47"/>
  <c r="BV21" i="47"/>
  <c r="BU21" i="47"/>
  <c r="BT21" i="47"/>
  <c r="BS21" i="47"/>
  <c r="BR21" i="47"/>
  <c r="BQ21" i="47"/>
  <c r="BP21" i="47"/>
  <c r="BO21" i="47"/>
  <c r="AK21" i="47"/>
  <c r="AJ21" i="47"/>
  <c r="AI21" i="47"/>
  <c r="AH21" i="47"/>
  <c r="AG21" i="47"/>
  <c r="AF21" i="47"/>
  <c r="AE21" i="47"/>
  <c r="AD21" i="47"/>
  <c r="AB21" i="47"/>
  <c r="AA21" i="47"/>
  <c r="Z21" i="47"/>
  <c r="Y21" i="47"/>
  <c r="X21" i="47"/>
  <c r="W21" i="47"/>
  <c r="V21" i="47"/>
  <c r="U21" i="47"/>
  <c r="BV20" i="47"/>
  <c r="BU20" i="47"/>
  <c r="BT20" i="47"/>
  <c r="BS20" i="47"/>
  <c r="BR20" i="47"/>
  <c r="BQ20" i="47"/>
  <c r="BP20" i="47"/>
  <c r="BO20" i="47"/>
  <c r="AK20" i="47"/>
  <c r="AJ20" i="47"/>
  <c r="AI20" i="47"/>
  <c r="AH20" i="47"/>
  <c r="AG20" i="47"/>
  <c r="AF20" i="47"/>
  <c r="AE20" i="47"/>
  <c r="AD20" i="47"/>
  <c r="AB20" i="47"/>
  <c r="AA20" i="47"/>
  <c r="Z20" i="47"/>
  <c r="Y20" i="47"/>
  <c r="X20" i="47"/>
  <c r="W20" i="47"/>
  <c r="V20" i="47"/>
  <c r="U20" i="47"/>
  <c r="BV19" i="47"/>
  <c r="BU19" i="47"/>
  <c r="BT19" i="47"/>
  <c r="BS19" i="47"/>
  <c r="BR19" i="47"/>
  <c r="BQ19" i="47"/>
  <c r="BP19" i="47"/>
  <c r="BO19" i="47"/>
  <c r="AK19" i="47"/>
  <c r="AJ19" i="47"/>
  <c r="AI19" i="47"/>
  <c r="AH19" i="47"/>
  <c r="AG19" i="47"/>
  <c r="AF19" i="47"/>
  <c r="AE19" i="47"/>
  <c r="AD19" i="47"/>
  <c r="AB19" i="47"/>
  <c r="AA19" i="47"/>
  <c r="Z19" i="47"/>
  <c r="Y19" i="47"/>
  <c r="X19" i="47"/>
  <c r="W19" i="47"/>
  <c r="V19" i="47"/>
  <c r="U19" i="47"/>
  <c r="BV18" i="47"/>
  <c r="BU18" i="47"/>
  <c r="BT18" i="47"/>
  <c r="BS18" i="47"/>
  <c r="BR18" i="47"/>
  <c r="BQ18" i="47"/>
  <c r="BP18" i="47"/>
  <c r="BO18" i="47"/>
  <c r="AK18" i="47"/>
  <c r="AJ18" i="47"/>
  <c r="AI18" i="47"/>
  <c r="AH18" i="47"/>
  <c r="AG18" i="47"/>
  <c r="AF18" i="47"/>
  <c r="AE18" i="47"/>
  <c r="AD18" i="47"/>
  <c r="AB18" i="47"/>
  <c r="AA18" i="47"/>
  <c r="Z18" i="47"/>
  <c r="Y18" i="47"/>
  <c r="X18" i="47"/>
  <c r="W18" i="47"/>
  <c r="V18" i="47"/>
  <c r="U18" i="47"/>
  <c r="BV17" i="47"/>
  <c r="BU17" i="47"/>
  <c r="BT17" i="47"/>
  <c r="BS17" i="47"/>
  <c r="BR17" i="47"/>
  <c r="BQ17" i="47"/>
  <c r="BP17" i="47"/>
  <c r="BO17" i="47"/>
  <c r="AK17" i="47"/>
  <c r="AJ17" i="47"/>
  <c r="AI17" i="47"/>
  <c r="AH17" i="47"/>
  <c r="AG17" i="47"/>
  <c r="AF17" i="47"/>
  <c r="AE17" i="47"/>
  <c r="AD17" i="47"/>
  <c r="AB17" i="47"/>
  <c r="AA17" i="47"/>
  <c r="Z17" i="47"/>
  <c r="Y17" i="47"/>
  <c r="X17" i="47"/>
  <c r="W17" i="47"/>
  <c r="V17" i="47"/>
  <c r="U17" i="47"/>
  <c r="BV16" i="47"/>
  <c r="BU16" i="47"/>
  <c r="BT16" i="47"/>
  <c r="BS16" i="47"/>
  <c r="BR16" i="47"/>
  <c r="BQ16" i="47"/>
  <c r="BP16" i="47"/>
  <c r="BO16" i="47"/>
  <c r="AK16" i="47"/>
  <c r="AJ16" i="47"/>
  <c r="AI16" i="47"/>
  <c r="AH16" i="47"/>
  <c r="AG16" i="47"/>
  <c r="AF16" i="47"/>
  <c r="AE16" i="47"/>
  <c r="AD16" i="47"/>
  <c r="AB16" i="47"/>
  <c r="AA16" i="47"/>
  <c r="Z16" i="47"/>
  <c r="Y16" i="47"/>
  <c r="X16" i="47"/>
  <c r="W16" i="47"/>
  <c r="V16" i="47"/>
  <c r="U16" i="47"/>
  <c r="BV15" i="47"/>
  <c r="BU15" i="47"/>
  <c r="BT15" i="47"/>
  <c r="BS15" i="47"/>
  <c r="BR15" i="47"/>
  <c r="BQ15" i="47"/>
  <c r="BP15" i="47"/>
  <c r="BO15" i="47"/>
  <c r="BB43" i="47"/>
  <c r="AX43" i="47"/>
  <c r="AO43" i="47"/>
  <c r="AK15" i="47"/>
  <c r="AJ15" i="47"/>
  <c r="AI15" i="47"/>
  <c r="AH15" i="47"/>
  <c r="AG15" i="47"/>
  <c r="AF15" i="47"/>
  <c r="AE15" i="47"/>
  <c r="AD15" i="47"/>
  <c r="AB15" i="47"/>
  <c r="AA15" i="47"/>
  <c r="Z15" i="47"/>
  <c r="Y15" i="47"/>
  <c r="X15" i="47"/>
  <c r="W15" i="47"/>
  <c r="V15" i="47"/>
  <c r="U15" i="47"/>
  <c r="S45" i="46"/>
  <c r="F45" i="46" s="1"/>
  <c r="S43" i="46"/>
  <c r="BV42" i="46"/>
  <c r="BU42" i="46"/>
  <c r="BT42" i="46"/>
  <c r="BS42" i="46"/>
  <c r="BR42" i="46"/>
  <c r="BQ42" i="46"/>
  <c r="BP42" i="46"/>
  <c r="BO42" i="46"/>
  <c r="AK42" i="46"/>
  <c r="AJ42" i="46"/>
  <c r="AI42" i="46"/>
  <c r="AH42" i="46"/>
  <c r="AG42" i="46"/>
  <c r="AF42" i="46"/>
  <c r="AE42" i="46"/>
  <c r="AD42" i="46"/>
  <c r="AB42" i="46"/>
  <c r="AA42" i="46"/>
  <c r="Z42" i="46"/>
  <c r="Y42" i="46"/>
  <c r="X42" i="46"/>
  <c r="W42" i="46"/>
  <c r="V42" i="46"/>
  <c r="U42" i="46"/>
  <c r="BV41" i="46"/>
  <c r="BU41" i="46"/>
  <c r="BT41" i="46"/>
  <c r="BS41" i="46"/>
  <c r="BR41" i="46"/>
  <c r="BQ41" i="46"/>
  <c r="BP41" i="46"/>
  <c r="BO41" i="46"/>
  <c r="AK41" i="46"/>
  <c r="AJ41" i="46"/>
  <c r="AI41" i="46"/>
  <c r="AH41" i="46"/>
  <c r="AG41" i="46"/>
  <c r="AF41" i="46"/>
  <c r="AE41" i="46"/>
  <c r="AD41" i="46"/>
  <c r="AB41" i="46"/>
  <c r="AA41" i="46"/>
  <c r="Z41" i="46"/>
  <c r="Y41" i="46"/>
  <c r="X41" i="46"/>
  <c r="W41" i="46"/>
  <c r="V41" i="46"/>
  <c r="U41" i="46"/>
  <c r="BV40" i="46"/>
  <c r="BU40" i="46"/>
  <c r="BT40" i="46"/>
  <c r="BS40" i="46"/>
  <c r="BR40" i="46"/>
  <c r="BQ40" i="46"/>
  <c r="BP40" i="46"/>
  <c r="BO40" i="46"/>
  <c r="AK40" i="46"/>
  <c r="AJ40" i="46"/>
  <c r="AI40" i="46"/>
  <c r="AH40" i="46"/>
  <c r="AG40" i="46"/>
  <c r="AF40" i="46"/>
  <c r="AE40" i="46"/>
  <c r="AD40" i="46"/>
  <c r="AB40" i="46"/>
  <c r="AA40" i="46"/>
  <c r="Z40" i="46"/>
  <c r="Y40" i="46"/>
  <c r="X40" i="46"/>
  <c r="W40" i="46"/>
  <c r="V40" i="46"/>
  <c r="U40" i="46"/>
  <c r="BV39" i="46"/>
  <c r="BU39" i="46"/>
  <c r="BT39" i="46"/>
  <c r="BS39" i="46"/>
  <c r="BR39" i="46"/>
  <c r="BQ39" i="46"/>
  <c r="BP39" i="46"/>
  <c r="BO39" i="46"/>
  <c r="AK39" i="46"/>
  <c r="AJ39" i="46"/>
  <c r="AI39" i="46"/>
  <c r="AH39" i="46"/>
  <c r="AG39" i="46"/>
  <c r="AF39" i="46"/>
  <c r="AE39" i="46"/>
  <c r="AD39" i="46"/>
  <c r="AB39" i="46"/>
  <c r="AA39" i="46"/>
  <c r="Z39" i="46"/>
  <c r="Y39" i="46"/>
  <c r="X39" i="46"/>
  <c r="W39" i="46"/>
  <c r="V39" i="46"/>
  <c r="U39" i="46"/>
  <c r="BV38" i="46"/>
  <c r="BU38" i="46"/>
  <c r="BT38" i="46"/>
  <c r="BS38" i="46"/>
  <c r="BR38" i="46"/>
  <c r="BQ38" i="46"/>
  <c r="BP38" i="46"/>
  <c r="BO38" i="46"/>
  <c r="AK38" i="46"/>
  <c r="AJ38" i="46"/>
  <c r="AI38" i="46"/>
  <c r="AH38" i="46"/>
  <c r="AG38" i="46"/>
  <c r="AF38" i="46"/>
  <c r="AE38" i="46"/>
  <c r="AD38" i="46"/>
  <c r="AB38" i="46"/>
  <c r="AA38" i="46"/>
  <c r="Z38" i="46"/>
  <c r="Y38" i="46"/>
  <c r="X38" i="46"/>
  <c r="W38" i="46"/>
  <c r="V38" i="46"/>
  <c r="U38" i="46"/>
  <c r="BV37" i="46"/>
  <c r="BU37" i="46"/>
  <c r="BT37" i="46"/>
  <c r="BS37" i="46"/>
  <c r="BR37" i="46"/>
  <c r="BQ37" i="46"/>
  <c r="BP37" i="46"/>
  <c r="BO37" i="46"/>
  <c r="AK37" i="46"/>
  <c r="AJ37" i="46"/>
  <c r="AI37" i="46"/>
  <c r="AH37" i="46"/>
  <c r="AG37" i="46"/>
  <c r="AF37" i="46"/>
  <c r="AE37" i="46"/>
  <c r="AD37" i="46"/>
  <c r="AB37" i="46"/>
  <c r="AA37" i="46"/>
  <c r="Z37" i="46"/>
  <c r="Y37" i="46"/>
  <c r="X37" i="46"/>
  <c r="W37" i="46"/>
  <c r="V37" i="46"/>
  <c r="U37" i="46"/>
  <c r="BV36" i="46"/>
  <c r="BU36" i="46"/>
  <c r="BT36" i="46"/>
  <c r="BS36" i="46"/>
  <c r="BR36" i="46"/>
  <c r="BQ36" i="46"/>
  <c r="BP36" i="46"/>
  <c r="BO36" i="46"/>
  <c r="AK36" i="46"/>
  <c r="AJ36" i="46"/>
  <c r="AI36" i="46"/>
  <c r="AH36" i="46"/>
  <c r="AG36" i="46"/>
  <c r="AF36" i="46"/>
  <c r="AE36" i="46"/>
  <c r="AD36" i="46"/>
  <c r="AB36" i="46"/>
  <c r="AA36" i="46"/>
  <c r="Z36" i="46"/>
  <c r="Y36" i="46"/>
  <c r="X36" i="46"/>
  <c r="W36" i="46"/>
  <c r="V36" i="46"/>
  <c r="U36" i="46"/>
  <c r="BV35" i="46"/>
  <c r="BU35" i="46"/>
  <c r="BT35" i="46"/>
  <c r="BS35" i="46"/>
  <c r="BR35" i="46"/>
  <c r="BQ35" i="46"/>
  <c r="BP35" i="46"/>
  <c r="BO35" i="46"/>
  <c r="AK35" i="46"/>
  <c r="AJ35" i="46"/>
  <c r="AI35" i="46"/>
  <c r="AH35" i="46"/>
  <c r="AG35" i="46"/>
  <c r="AF35" i="46"/>
  <c r="AE35" i="46"/>
  <c r="AD35" i="46"/>
  <c r="AB35" i="46"/>
  <c r="AA35" i="46"/>
  <c r="Z35" i="46"/>
  <c r="Y35" i="46"/>
  <c r="X35" i="46"/>
  <c r="W35" i="46"/>
  <c r="V35" i="46"/>
  <c r="U35" i="46"/>
  <c r="BV34" i="46"/>
  <c r="BU34" i="46"/>
  <c r="BT34" i="46"/>
  <c r="BS34" i="46"/>
  <c r="BR34" i="46"/>
  <c r="BQ34" i="46"/>
  <c r="BP34" i="46"/>
  <c r="BO34" i="46"/>
  <c r="AK34" i="46"/>
  <c r="AJ34" i="46"/>
  <c r="AI34" i="46"/>
  <c r="AH34" i="46"/>
  <c r="AG34" i="46"/>
  <c r="AF34" i="46"/>
  <c r="AE34" i="46"/>
  <c r="AD34" i="46"/>
  <c r="AB34" i="46"/>
  <c r="AA34" i="46"/>
  <c r="Z34" i="46"/>
  <c r="Y34" i="46"/>
  <c r="X34" i="46"/>
  <c r="W34" i="46"/>
  <c r="V34" i="46"/>
  <c r="U34" i="46"/>
  <c r="BV33" i="46"/>
  <c r="BU33" i="46"/>
  <c r="BT33" i="46"/>
  <c r="BS33" i="46"/>
  <c r="BR33" i="46"/>
  <c r="BQ33" i="46"/>
  <c r="BP33" i="46"/>
  <c r="BO33" i="46"/>
  <c r="AK33" i="46"/>
  <c r="AJ33" i="46"/>
  <c r="AI33" i="46"/>
  <c r="AH33" i="46"/>
  <c r="AG33" i="46"/>
  <c r="AF33" i="46"/>
  <c r="AE33" i="46"/>
  <c r="AD33" i="46"/>
  <c r="AB33" i="46"/>
  <c r="AA33" i="46"/>
  <c r="Z33" i="46"/>
  <c r="Y33" i="46"/>
  <c r="X33" i="46"/>
  <c r="W33" i="46"/>
  <c r="V33" i="46"/>
  <c r="U33" i="46"/>
  <c r="BV32" i="46"/>
  <c r="BU32" i="46"/>
  <c r="BT32" i="46"/>
  <c r="BS32" i="46"/>
  <c r="BR32" i="46"/>
  <c r="BQ32" i="46"/>
  <c r="BP32" i="46"/>
  <c r="BO32" i="46"/>
  <c r="AK32" i="46"/>
  <c r="AJ32" i="46"/>
  <c r="AI32" i="46"/>
  <c r="AH32" i="46"/>
  <c r="AG32" i="46"/>
  <c r="AF32" i="46"/>
  <c r="AE32" i="46"/>
  <c r="AD32" i="46"/>
  <c r="AB32" i="46"/>
  <c r="AA32" i="46"/>
  <c r="Z32" i="46"/>
  <c r="Y32" i="46"/>
  <c r="X32" i="46"/>
  <c r="W32" i="46"/>
  <c r="V32" i="46"/>
  <c r="U32" i="46"/>
  <c r="BV31" i="46"/>
  <c r="BU31" i="46"/>
  <c r="BT31" i="46"/>
  <c r="BS31" i="46"/>
  <c r="BR31" i="46"/>
  <c r="BQ31" i="46"/>
  <c r="BP31" i="46"/>
  <c r="BO31" i="46"/>
  <c r="AK31" i="46"/>
  <c r="AJ31" i="46"/>
  <c r="AI31" i="46"/>
  <c r="AH31" i="46"/>
  <c r="AG31" i="46"/>
  <c r="AF31" i="46"/>
  <c r="AE31" i="46"/>
  <c r="AD31" i="46"/>
  <c r="AB31" i="46"/>
  <c r="AA31" i="46"/>
  <c r="Z31" i="46"/>
  <c r="Y31" i="46"/>
  <c r="X31" i="46"/>
  <c r="W31" i="46"/>
  <c r="V31" i="46"/>
  <c r="U31" i="46"/>
  <c r="BV30" i="46"/>
  <c r="BU30" i="46"/>
  <c r="BT30" i="46"/>
  <c r="BS30" i="46"/>
  <c r="BR30" i="46"/>
  <c r="BQ30" i="46"/>
  <c r="BP30" i="46"/>
  <c r="BO30" i="46"/>
  <c r="AK30" i="46"/>
  <c r="AJ30" i="46"/>
  <c r="AI30" i="46"/>
  <c r="AH30" i="46"/>
  <c r="AG30" i="46"/>
  <c r="AF30" i="46"/>
  <c r="AE30" i="46"/>
  <c r="AD30" i="46"/>
  <c r="AB30" i="46"/>
  <c r="AA30" i="46"/>
  <c r="Z30" i="46"/>
  <c r="Y30" i="46"/>
  <c r="X30" i="46"/>
  <c r="W30" i="46"/>
  <c r="V30" i="46"/>
  <c r="U30" i="46"/>
  <c r="BV29" i="46"/>
  <c r="BU29" i="46"/>
  <c r="BT29" i="46"/>
  <c r="BS29" i="46"/>
  <c r="BR29" i="46"/>
  <c r="BQ29" i="46"/>
  <c r="BP29" i="46"/>
  <c r="BO29" i="46"/>
  <c r="AK29" i="46"/>
  <c r="AJ29" i="46"/>
  <c r="AI29" i="46"/>
  <c r="AH29" i="46"/>
  <c r="AG29" i="46"/>
  <c r="AF29" i="46"/>
  <c r="AE29" i="46"/>
  <c r="AD29" i="46"/>
  <c r="AB29" i="46"/>
  <c r="AA29" i="46"/>
  <c r="Z29" i="46"/>
  <c r="Y29" i="46"/>
  <c r="X29" i="46"/>
  <c r="W29" i="46"/>
  <c r="V29" i="46"/>
  <c r="U29" i="46"/>
  <c r="BV28" i="46"/>
  <c r="BU28" i="46"/>
  <c r="BT28" i="46"/>
  <c r="BS28" i="46"/>
  <c r="BR28" i="46"/>
  <c r="BQ28" i="46"/>
  <c r="BP28" i="46"/>
  <c r="BO28" i="46"/>
  <c r="AK28" i="46"/>
  <c r="AJ28" i="46"/>
  <c r="AI28" i="46"/>
  <c r="AH28" i="46"/>
  <c r="AG28" i="46"/>
  <c r="AF28" i="46"/>
  <c r="AE28" i="46"/>
  <c r="AD28" i="46"/>
  <c r="AB28" i="46"/>
  <c r="AA28" i="46"/>
  <c r="Z28" i="46"/>
  <c r="Y28" i="46"/>
  <c r="X28" i="46"/>
  <c r="W28" i="46"/>
  <c r="V28" i="46"/>
  <c r="U28" i="46"/>
  <c r="BV27" i="46"/>
  <c r="BU27" i="46"/>
  <c r="BT27" i="46"/>
  <c r="BS27" i="46"/>
  <c r="BR27" i="46"/>
  <c r="BQ27" i="46"/>
  <c r="BP27" i="46"/>
  <c r="BO27" i="46"/>
  <c r="AK27" i="46"/>
  <c r="AJ27" i="46"/>
  <c r="AI27" i="46"/>
  <c r="AH27" i="46"/>
  <c r="AG27" i="46"/>
  <c r="AF27" i="46"/>
  <c r="AE27" i="46"/>
  <c r="AD27" i="46"/>
  <c r="AB27" i="46"/>
  <c r="AA27" i="46"/>
  <c r="Z27" i="46"/>
  <c r="Y27" i="46"/>
  <c r="X27" i="46"/>
  <c r="W27" i="46"/>
  <c r="V27" i="46"/>
  <c r="U27" i="46"/>
  <c r="BV26" i="46"/>
  <c r="BU26" i="46"/>
  <c r="BT26" i="46"/>
  <c r="BS26" i="46"/>
  <c r="BR26" i="46"/>
  <c r="BQ26" i="46"/>
  <c r="BP26" i="46"/>
  <c r="BO26" i="46"/>
  <c r="AK26" i="46"/>
  <c r="AJ26" i="46"/>
  <c r="AI26" i="46"/>
  <c r="AH26" i="46"/>
  <c r="AG26" i="46"/>
  <c r="AF26" i="46"/>
  <c r="AE26" i="46"/>
  <c r="AD26" i="46"/>
  <c r="AB26" i="46"/>
  <c r="AA26" i="46"/>
  <c r="Z26" i="46"/>
  <c r="Y26" i="46"/>
  <c r="X26" i="46"/>
  <c r="W26" i="46"/>
  <c r="V26" i="46"/>
  <c r="U26" i="46"/>
  <c r="BV25" i="46"/>
  <c r="BU25" i="46"/>
  <c r="BT25" i="46"/>
  <c r="BS25" i="46"/>
  <c r="BR25" i="46"/>
  <c r="BQ25" i="46"/>
  <c r="BP25" i="46"/>
  <c r="BO25" i="46"/>
  <c r="AK25" i="46"/>
  <c r="AJ25" i="46"/>
  <c r="AI25" i="46"/>
  <c r="AH25" i="46"/>
  <c r="AG25" i="46"/>
  <c r="AF25" i="46"/>
  <c r="AE25" i="46"/>
  <c r="AD25" i="46"/>
  <c r="AB25" i="46"/>
  <c r="AA25" i="46"/>
  <c r="Z25" i="46"/>
  <c r="Y25" i="46"/>
  <c r="X25" i="46"/>
  <c r="W25" i="46"/>
  <c r="V25" i="46"/>
  <c r="U25" i="46"/>
  <c r="BV24" i="46"/>
  <c r="BU24" i="46"/>
  <c r="BT24" i="46"/>
  <c r="BS24" i="46"/>
  <c r="BR24" i="46"/>
  <c r="BQ24" i="46"/>
  <c r="BP24" i="46"/>
  <c r="BO24" i="46"/>
  <c r="AK24" i="46"/>
  <c r="AJ24" i="46"/>
  <c r="AI24" i="46"/>
  <c r="AH24" i="46"/>
  <c r="AG24" i="46"/>
  <c r="AF24" i="46"/>
  <c r="AE24" i="46"/>
  <c r="AD24" i="46"/>
  <c r="AB24" i="46"/>
  <c r="AA24" i="46"/>
  <c r="Z24" i="46"/>
  <c r="Y24" i="46"/>
  <c r="X24" i="46"/>
  <c r="W24" i="46"/>
  <c r="V24" i="46"/>
  <c r="U24" i="46"/>
  <c r="BV23" i="46"/>
  <c r="BU23" i="46"/>
  <c r="BT23" i="46"/>
  <c r="BS23" i="46"/>
  <c r="BR23" i="46"/>
  <c r="BQ23" i="46"/>
  <c r="BP23" i="46"/>
  <c r="BO23" i="46"/>
  <c r="AK23" i="46"/>
  <c r="AJ23" i="46"/>
  <c r="AI23" i="46"/>
  <c r="AH23" i="46"/>
  <c r="AG23" i="46"/>
  <c r="AF23" i="46"/>
  <c r="AE23" i="46"/>
  <c r="AD23" i="46"/>
  <c r="AB23" i="46"/>
  <c r="AA23" i="46"/>
  <c r="Z23" i="46"/>
  <c r="Y23" i="46"/>
  <c r="X23" i="46"/>
  <c r="W23" i="46"/>
  <c r="V23" i="46"/>
  <c r="U23" i="46"/>
  <c r="BV22" i="46"/>
  <c r="BU22" i="46"/>
  <c r="BT22" i="46"/>
  <c r="BS22" i="46"/>
  <c r="BR22" i="46"/>
  <c r="BQ22" i="46"/>
  <c r="BP22" i="46"/>
  <c r="BO22" i="46"/>
  <c r="AK22" i="46"/>
  <c r="AJ22" i="46"/>
  <c r="AI22" i="46"/>
  <c r="AH22" i="46"/>
  <c r="AG22" i="46"/>
  <c r="AF22" i="46"/>
  <c r="AE22" i="46"/>
  <c r="AD22" i="46"/>
  <c r="AB22" i="46"/>
  <c r="AA22" i="46"/>
  <c r="Z22" i="46"/>
  <c r="Y22" i="46"/>
  <c r="X22" i="46"/>
  <c r="W22" i="46"/>
  <c r="V22" i="46"/>
  <c r="U22" i="46"/>
  <c r="BV21" i="46"/>
  <c r="BU21" i="46"/>
  <c r="BT21" i="46"/>
  <c r="BS21" i="46"/>
  <c r="BR21" i="46"/>
  <c r="BQ21" i="46"/>
  <c r="BP21" i="46"/>
  <c r="BO21" i="46"/>
  <c r="AK21" i="46"/>
  <c r="AJ21" i="46"/>
  <c r="AI21" i="46"/>
  <c r="AH21" i="46"/>
  <c r="AG21" i="46"/>
  <c r="AF21" i="46"/>
  <c r="AE21" i="46"/>
  <c r="AD21" i="46"/>
  <c r="AB21" i="46"/>
  <c r="AA21" i="46"/>
  <c r="Z21" i="46"/>
  <c r="Y21" i="46"/>
  <c r="X21" i="46"/>
  <c r="W21" i="46"/>
  <c r="V21" i="46"/>
  <c r="U21" i="46"/>
  <c r="BV20" i="46"/>
  <c r="BU20" i="46"/>
  <c r="BT20" i="46"/>
  <c r="BS20" i="46"/>
  <c r="BR20" i="46"/>
  <c r="BQ20" i="46"/>
  <c r="BP20" i="46"/>
  <c r="BO20" i="46"/>
  <c r="AK20" i="46"/>
  <c r="AJ20" i="46"/>
  <c r="AI20" i="46"/>
  <c r="AH20" i="46"/>
  <c r="AG20" i="46"/>
  <c r="AF20" i="46"/>
  <c r="AE20" i="46"/>
  <c r="AD20" i="46"/>
  <c r="AB20" i="46"/>
  <c r="AA20" i="46"/>
  <c r="Z20" i="46"/>
  <c r="Y20" i="46"/>
  <c r="X20" i="46"/>
  <c r="W20" i="46"/>
  <c r="V20" i="46"/>
  <c r="U20" i="46"/>
  <c r="BV19" i="46"/>
  <c r="BU19" i="46"/>
  <c r="BT19" i="46"/>
  <c r="BS19" i="46"/>
  <c r="BR19" i="46"/>
  <c r="BQ19" i="46"/>
  <c r="BP19" i="46"/>
  <c r="BO19" i="46"/>
  <c r="AK19" i="46"/>
  <c r="AJ19" i="46"/>
  <c r="AI19" i="46"/>
  <c r="AH19" i="46"/>
  <c r="AG19" i="46"/>
  <c r="AF19" i="46"/>
  <c r="AE19" i="46"/>
  <c r="AD19" i="46"/>
  <c r="AB19" i="46"/>
  <c r="AA19" i="46"/>
  <c r="Z19" i="46"/>
  <c r="Y19" i="46"/>
  <c r="X19" i="46"/>
  <c r="W19" i="46"/>
  <c r="V19" i="46"/>
  <c r="U19" i="46"/>
  <c r="BV18" i="46"/>
  <c r="BU18" i="46"/>
  <c r="BT18" i="46"/>
  <c r="BS18" i="46"/>
  <c r="BR18" i="46"/>
  <c r="BQ18" i="46"/>
  <c r="BP18" i="46"/>
  <c r="BO18" i="46"/>
  <c r="AK18" i="46"/>
  <c r="AJ18" i="46"/>
  <c r="AI18" i="46"/>
  <c r="AH18" i="46"/>
  <c r="AG18" i="46"/>
  <c r="AF18" i="46"/>
  <c r="AE18" i="46"/>
  <c r="AD18" i="46"/>
  <c r="AB18" i="46"/>
  <c r="AA18" i="46"/>
  <c r="Z18" i="46"/>
  <c r="Y18" i="46"/>
  <c r="X18" i="46"/>
  <c r="W18" i="46"/>
  <c r="V18" i="46"/>
  <c r="U18" i="46"/>
  <c r="BV17" i="46"/>
  <c r="BU17" i="46"/>
  <c r="BT17" i="46"/>
  <c r="BS17" i="46"/>
  <c r="BR17" i="46"/>
  <c r="BQ17" i="46"/>
  <c r="BP17" i="46"/>
  <c r="BO17" i="46"/>
  <c r="AK17" i="46"/>
  <c r="AJ17" i="46"/>
  <c r="AI17" i="46"/>
  <c r="AH17" i="46"/>
  <c r="AG17" i="46"/>
  <c r="AF17" i="46"/>
  <c r="AE17" i="46"/>
  <c r="AD17" i="46"/>
  <c r="AB17" i="46"/>
  <c r="AA17" i="46"/>
  <c r="Z17" i="46"/>
  <c r="Y17" i="46"/>
  <c r="X17" i="46"/>
  <c r="W17" i="46"/>
  <c r="V17" i="46"/>
  <c r="U17" i="46"/>
  <c r="BV16" i="46"/>
  <c r="BU16" i="46"/>
  <c r="BT16" i="46"/>
  <c r="BS16" i="46"/>
  <c r="BR16" i="46"/>
  <c r="BQ16" i="46"/>
  <c r="BP16" i="46"/>
  <c r="BO16" i="46"/>
  <c r="AK16" i="46"/>
  <c r="AJ16" i="46"/>
  <c r="AI16" i="46"/>
  <c r="AH16" i="46"/>
  <c r="AG16" i="46"/>
  <c r="AF16" i="46"/>
  <c r="AE16" i="46"/>
  <c r="AD16" i="46"/>
  <c r="AB16" i="46"/>
  <c r="AA16" i="46"/>
  <c r="Z16" i="46"/>
  <c r="Y16" i="46"/>
  <c r="X16" i="46"/>
  <c r="W16" i="46"/>
  <c r="V16" i="46"/>
  <c r="U16" i="46"/>
  <c r="BV15" i="46"/>
  <c r="BU15" i="46"/>
  <c r="BT15" i="46"/>
  <c r="BS15" i="46"/>
  <c r="BR15" i="46"/>
  <c r="BQ15" i="46"/>
  <c r="BP15" i="46"/>
  <c r="BO15" i="46"/>
  <c r="AK15" i="46"/>
  <c r="AJ15" i="46"/>
  <c r="AI15" i="46"/>
  <c r="AH15" i="46"/>
  <c r="AG15" i="46"/>
  <c r="AF15" i="46"/>
  <c r="AE15" i="46"/>
  <c r="AD15" i="46"/>
  <c r="AB15" i="46"/>
  <c r="AA15" i="46"/>
  <c r="Z15" i="46"/>
  <c r="Y15" i="46"/>
  <c r="X15" i="46"/>
  <c r="W15" i="46"/>
  <c r="V15" i="46"/>
  <c r="U15" i="46"/>
  <c r="S45" i="45"/>
  <c r="F45" i="45" s="1"/>
  <c r="S43" i="45"/>
  <c r="P45" i="45" s="1"/>
  <c r="T32" i="49" s="1"/>
  <c r="BV42" i="45"/>
  <c r="BU42" i="45"/>
  <c r="BT42" i="45"/>
  <c r="BS42" i="45"/>
  <c r="BR42" i="45"/>
  <c r="BQ42" i="45"/>
  <c r="BP42" i="45"/>
  <c r="BO42" i="45"/>
  <c r="AK42" i="45"/>
  <c r="AJ42" i="45"/>
  <c r="AI42" i="45"/>
  <c r="AH42" i="45"/>
  <c r="AG42" i="45"/>
  <c r="AF42" i="45"/>
  <c r="AE42" i="45"/>
  <c r="AD42" i="45"/>
  <c r="AB42" i="45"/>
  <c r="AA42" i="45"/>
  <c r="Z42" i="45"/>
  <c r="Y42" i="45"/>
  <c r="X42" i="45"/>
  <c r="W42" i="45"/>
  <c r="V42" i="45"/>
  <c r="U42" i="45"/>
  <c r="BV41" i="45"/>
  <c r="BU41" i="45"/>
  <c r="BT41" i="45"/>
  <c r="BS41" i="45"/>
  <c r="BR41" i="45"/>
  <c r="BQ41" i="45"/>
  <c r="BP41" i="45"/>
  <c r="BO41" i="45"/>
  <c r="AK41" i="45"/>
  <c r="AJ41" i="45"/>
  <c r="AI41" i="45"/>
  <c r="AH41" i="45"/>
  <c r="AG41" i="45"/>
  <c r="AF41" i="45"/>
  <c r="AE41" i="45"/>
  <c r="AD41" i="45"/>
  <c r="AB41" i="45"/>
  <c r="AA41" i="45"/>
  <c r="Z41" i="45"/>
  <c r="Y41" i="45"/>
  <c r="X41" i="45"/>
  <c r="W41" i="45"/>
  <c r="V41" i="45"/>
  <c r="U41" i="45"/>
  <c r="BV40" i="45"/>
  <c r="BU40" i="45"/>
  <c r="BT40" i="45"/>
  <c r="BS40" i="45"/>
  <c r="BR40" i="45"/>
  <c r="BQ40" i="45"/>
  <c r="BP40" i="45"/>
  <c r="BO40" i="45"/>
  <c r="AK40" i="45"/>
  <c r="AJ40" i="45"/>
  <c r="AI40" i="45"/>
  <c r="AH40" i="45"/>
  <c r="AG40" i="45"/>
  <c r="AF40" i="45"/>
  <c r="AE40" i="45"/>
  <c r="AD40" i="45"/>
  <c r="AB40" i="45"/>
  <c r="AA40" i="45"/>
  <c r="Z40" i="45"/>
  <c r="Y40" i="45"/>
  <c r="X40" i="45"/>
  <c r="W40" i="45"/>
  <c r="V40" i="45"/>
  <c r="U40" i="45"/>
  <c r="BV39" i="45"/>
  <c r="BU39" i="45"/>
  <c r="BT39" i="45"/>
  <c r="BS39" i="45"/>
  <c r="BR39" i="45"/>
  <c r="BQ39" i="45"/>
  <c r="BP39" i="45"/>
  <c r="BO39" i="45"/>
  <c r="AK39" i="45"/>
  <c r="AJ39" i="45"/>
  <c r="AI39" i="45"/>
  <c r="AH39" i="45"/>
  <c r="AG39" i="45"/>
  <c r="AF39" i="45"/>
  <c r="AE39" i="45"/>
  <c r="AD39" i="45"/>
  <c r="AB39" i="45"/>
  <c r="AA39" i="45"/>
  <c r="Z39" i="45"/>
  <c r="Y39" i="45"/>
  <c r="X39" i="45"/>
  <c r="W39" i="45"/>
  <c r="V39" i="45"/>
  <c r="U39" i="45"/>
  <c r="BV38" i="45"/>
  <c r="BU38" i="45"/>
  <c r="BT38" i="45"/>
  <c r="BS38" i="45"/>
  <c r="BR38" i="45"/>
  <c r="BQ38" i="45"/>
  <c r="BP38" i="45"/>
  <c r="BO38" i="45"/>
  <c r="AK38" i="45"/>
  <c r="AJ38" i="45"/>
  <c r="AI38" i="45"/>
  <c r="AH38" i="45"/>
  <c r="AG38" i="45"/>
  <c r="AF38" i="45"/>
  <c r="AE38" i="45"/>
  <c r="AD38" i="45"/>
  <c r="AB38" i="45"/>
  <c r="AA38" i="45"/>
  <c r="Z38" i="45"/>
  <c r="Y38" i="45"/>
  <c r="X38" i="45"/>
  <c r="W38" i="45"/>
  <c r="V38" i="45"/>
  <c r="U38" i="45"/>
  <c r="BV37" i="45"/>
  <c r="BU37" i="45"/>
  <c r="BT37" i="45"/>
  <c r="BS37" i="45"/>
  <c r="BR37" i="45"/>
  <c r="BQ37" i="45"/>
  <c r="BP37" i="45"/>
  <c r="BO37" i="45"/>
  <c r="AK37" i="45"/>
  <c r="AJ37" i="45"/>
  <c r="AI37" i="45"/>
  <c r="AH37" i="45"/>
  <c r="AG37" i="45"/>
  <c r="AF37" i="45"/>
  <c r="AE37" i="45"/>
  <c r="AD37" i="45"/>
  <c r="AB37" i="45"/>
  <c r="AA37" i="45"/>
  <c r="Z37" i="45"/>
  <c r="Y37" i="45"/>
  <c r="X37" i="45"/>
  <c r="W37" i="45"/>
  <c r="V37" i="45"/>
  <c r="U37" i="45"/>
  <c r="BV36" i="45"/>
  <c r="BU36" i="45"/>
  <c r="BT36" i="45"/>
  <c r="BS36" i="45"/>
  <c r="BR36" i="45"/>
  <c r="BQ36" i="45"/>
  <c r="BP36" i="45"/>
  <c r="BO36" i="45"/>
  <c r="AK36" i="45"/>
  <c r="AJ36" i="45"/>
  <c r="AI36" i="45"/>
  <c r="AH36" i="45"/>
  <c r="AG36" i="45"/>
  <c r="AF36" i="45"/>
  <c r="AE36" i="45"/>
  <c r="AD36" i="45"/>
  <c r="AB36" i="45"/>
  <c r="AA36" i="45"/>
  <c r="Z36" i="45"/>
  <c r="Y36" i="45"/>
  <c r="X36" i="45"/>
  <c r="W36" i="45"/>
  <c r="V36" i="45"/>
  <c r="U36" i="45"/>
  <c r="BV35" i="45"/>
  <c r="BU35" i="45"/>
  <c r="BT35" i="45"/>
  <c r="BS35" i="45"/>
  <c r="BR35" i="45"/>
  <c r="BQ35" i="45"/>
  <c r="BP35" i="45"/>
  <c r="BO35" i="45"/>
  <c r="AK35" i="45"/>
  <c r="AJ35" i="45"/>
  <c r="AI35" i="45"/>
  <c r="AH35" i="45"/>
  <c r="AG35" i="45"/>
  <c r="AF35" i="45"/>
  <c r="AE35" i="45"/>
  <c r="AD35" i="45"/>
  <c r="AB35" i="45"/>
  <c r="AA35" i="45"/>
  <c r="Z35" i="45"/>
  <c r="Y35" i="45"/>
  <c r="X35" i="45"/>
  <c r="W35" i="45"/>
  <c r="V35" i="45"/>
  <c r="U35" i="45"/>
  <c r="BV34" i="45"/>
  <c r="BU34" i="45"/>
  <c r="BT34" i="45"/>
  <c r="BS34" i="45"/>
  <c r="BR34" i="45"/>
  <c r="BQ34" i="45"/>
  <c r="BP34" i="45"/>
  <c r="BO34" i="45"/>
  <c r="AK34" i="45"/>
  <c r="AJ34" i="45"/>
  <c r="AI34" i="45"/>
  <c r="AH34" i="45"/>
  <c r="AG34" i="45"/>
  <c r="AF34" i="45"/>
  <c r="AE34" i="45"/>
  <c r="AD34" i="45"/>
  <c r="AB34" i="45"/>
  <c r="AA34" i="45"/>
  <c r="Z34" i="45"/>
  <c r="Y34" i="45"/>
  <c r="X34" i="45"/>
  <c r="W34" i="45"/>
  <c r="V34" i="45"/>
  <c r="U34" i="45"/>
  <c r="BV33" i="45"/>
  <c r="BU33" i="45"/>
  <c r="BT33" i="45"/>
  <c r="BS33" i="45"/>
  <c r="BR33" i="45"/>
  <c r="BQ33" i="45"/>
  <c r="BP33" i="45"/>
  <c r="BO33" i="45"/>
  <c r="AK33" i="45"/>
  <c r="AJ33" i="45"/>
  <c r="AI33" i="45"/>
  <c r="AH33" i="45"/>
  <c r="AG33" i="45"/>
  <c r="AF33" i="45"/>
  <c r="AE33" i="45"/>
  <c r="AD33" i="45"/>
  <c r="AB33" i="45"/>
  <c r="AA33" i="45"/>
  <c r="Z33" i="45"/>
  <c r="Y33" i="45"/>
  <c r="X33" i="45"/>
  <c r="W33" i="45"/>
  <c r="V33" i="45"/>
  <c r="U33" i="45"/>
  <c r="BV32" i="45"/>
  <c r="BU32" i="45"/>
  <c r="BT32" i="45"/>
  <c r="BS32" i="45"/>
  <c r="BR32" i="45"/>
  <c r="BQ32" i="45"/>
  <c r="BP32" i="45"/>
  <c r="BO32" i="45"/>
  <c r="AK32" i="45"/>
  <c r="AJ32" i="45"/>
  <c r="AI32" i="45"/>
  <c r="AH32" i="45"/>
  <c r="AG32" i="45"/>
  <c r="AF32" i="45"/>
  <c r="AE32" i="45"/>
  <c r="AD32" i="45"/>
  <c r="AB32" i="45"/>
  <c r="AA32" i="45"/>
  <c r="Z32" i="45"/>
  <c r="Y32" i="45"/>
  <c r="X32" i="45"/>
  <c r="W32" i="45"/>
  <c r="V32" i="45"/>
  <c r="U32" i="45"/>
  <c r="BV31" i="45"/>
  <c r="BU31" i="45"/>
  <c r="BT31" i="45"/>
  <c r="BS31" i="45"/>
  <c r="BR31" i="45"/>
  <c r="BQ31" i="45"/>
  <c r="BP31" i="45"/>
  <c r="BO31" i="45"/>
  <c r="AK31" i="45"/>
  <c r="AJ31" i="45"/>
  <c r="AI31" i="45"/>
  <c r="AH31" i="45"/>
  <c r="AG31" i="45"/>
  <c r="AF31" i="45"/>
  <c r="AE31" i="45"/>
  <c r="AD31" i="45"/>
  <c r="AB31" i="45"/>
  <c r="AA31" i="45"/>
  <c r="Z31" i="45"/>
  <c r="Y31" i="45"/>
  <c r="X31" i="45"/>
  <c r="W31" i="45"/>
  <c r="V31" i="45"/>
  <c r="U31" i="45"/>
  <c r="BV30" i="45"/>
  <c r="BU30" i="45"/>
  <c r="BT30" i="45"/>
  <c r="BS30" i="45"/>
  <c r="BR30" i="45"/>
  <c r="BQ30" i="45"/>
  <c r="BP30" i="45"/>
  <c r="BO30" i="45"/>
  <c r="AK30" i="45"/>
  <c r="AJ30" i="45"/>
  <c r="AI30" i="45"/>
  <c r="AH30" i="45"/>
  <c r="AG30" i="45"/>
  <c r="AF30" i="45"/>
  <c r="AE30" i="45"/>
  <c r="AD30" i="45"/>
  <c r="AB30" i="45"/>
  <c r="AA30" i="45"/>
  <c r="Z30" i="45"/>
  <c r="Y30" i="45"/>
  <c r="X30" i="45"/>
  <c r="W30" i="45"/>
  <c r="V30" i="45"/>
  <c r="U30" i="45"/>
  <c r="BV29" i="45"/>
  <c r="BU29" i="45"/>
  <c r="BT29" i="45"/>
  <c r="BS29" i="45"/>
  <c r="BR29" i="45"/>
  <c r="BQ29" i="45"/>
  <c r="BP29" i="45"/>
  <c r="BO29" i="45"/>
  <c r="AK29" i="45"/>
  <c r="AJ29" i="45"/>
  <c r="AI29" i="45"/>
  <c r="AH29" i="45"/>
  <c r="AG29" i="45"/>
  <c r="AF29" i="45"/>
  <c r="AE29" i="45"/>
  <c r="AD29" i="45"/>
  <c r="AB29" i="45"/>
  <c r="AA29" i="45"/>
  <c r="Z29" i="45"/>
  <c r="Y29" i="45"/>
  <c r="X29" i="45"/>
  <c r="W29" i="45"/>
  <c r="V29" i="45"/>
  <c r="U29" i="45"/>
  <c r="BV28" i="45"/>
  <c r="BU28" i="45"/>
  <c r="BT28" i="45"/>
  <c r="BS28" i="45"/>
  <c r="BR28" i="45"/>
  <c r="BQ28" i="45"/>
  <c r="BP28" i="45"/>
  <c r="BO28" i="45"/>
  <c r="AK28" i="45"/>
  <c r="AJ28" i="45"/>
  <c r="AI28" i="45"/>
  <c r="AH28" i="45"/>
  <c r="AG28" i="45"/>
  <c r="AF28" i="45"/>
  <c r="AE28" i="45"/>
  <c r="AD28" i="45"/>
  <c r="AB28" i="45"/>
  <c r="AA28" i="45"/>
  <c r="Z28" i="45"/>
  <c r="Y28" i="45"/>
  <c r="X28" i="45"/>
  <c r="W28" i="45"/>
  <c r="V28" i="45"/>
  <c r="U28" i="45"/>
  <c r="BV27" i="45"/>
  <c r="BU27" i="45"/>
  <c r="BT27" i="45"/>
  <c r="BS27" i="45"/>
  <c r="BR27" i="45"/>
  <c r="BQ27" i="45"/>
  <c r="BP27" i="45"/>
  <c r="BO27" i="45"/>
  <c r="AK27" i="45"/>
  <c r="AJ27" i="45"/>
  <c r="AI27" i="45"/>
  <c r="AH27" i="45"/>
  <c r="AG27" i="45"/>
  <c r="AF27" i="45"/>
  <c r="AE27" i="45"/>
  <c r="AD27" i="45"/>
  <c r="AB27" i="45"/>
  <c r="AA27" i="45"/>
  <c r="Z27" i="45"/>
  <c r="Y27" i="45"/>
  <c r="X27" i="45"/>
  <c r="W27" i="45"/>
  <c r="V27" i="45"/>
  <c r="U27" i="45"/>
  <c r="BV26" i="45"/>
  <c r="BU26" i="45"/>
  <c r="BT26" i="45"/>
  <c r="BS26" i="45"/>
  <c r="BR26" i="45"/>
  <c r="BQ26" i="45"/>
  <c r="BP26" i="45"/>
  <c r="BO26" i="45"/>
  <c r="AK26" i="45"/>
  <c r="AJ26" i="45"/>
  <c r="AI26" i="45"/>
  <c r="AH26" i="45"/>
  <c r="AG26" i="45"/>
  <c r="AF26" i="45"/>
  <c r="AE26" i="45"/>
  <c r="AD26" i="45"/>
  <c r="AB26" i="45"/>
  <c r="AA26" i="45"/>
  <c r="Z26" i="45"/>
  <c r="Y26" i="45"/>
  <c r="X26" i="45"/>
  <c r="W26" i="45"/>
  <c r="V26" i="45"/>
  <c r="U26" i="45"/>
  <c r="BV25" i="45"/>
  <c r="BU25" i="45"/>
  <c r="BT25" i="45"/>
  <c r="BS25" i="45"/>
  <c r="BR25" i="45"/>
  <c r="BQ25" i="45"/>
  <c r="BP25" i="45"/>
  <c r="BO25" i="45"/>
  <c r="AK25" i="45"/>
  <c r="AJ25" i="45"/>
  <c r="AI25" i="45"/>
  <c r="AH25" i="45"/>
  <c r="AG25" i="45"/>
  <c r="AF25" i="45"/>
  <c r="AE25" i="45"/>
  <c r="AD25" i="45"/>
  <c r="AB25" i="45"/>
  <c r="AA25" i="45"/>
  <c r="Z25" i="45"/>
  <c r="Y25" i="45"/>
  <c r="X25" i="45"/>
  <c r="W25" i="45"/>
  <c r="V25" i="45"/>
  <c r="U25" i="45"/>
  <c r="BV24" i="45"/>
  <c r="BU24" i="45"/>
  <c r="BT24" i="45"/>
  <c r="BS24" i="45"/>
  <c r="BR24" i="45"/>
  <c r="BQ24" i="45"/>
  <c r="BP24" i="45"/>
  <c r="BO24" i="45"/>
  <c r="AK24" i="45"/>
  <c r="AJ24" i="45"/>
  <c r="AI24" i="45"/>
  <c r="AH24" i="45"/>
  <c r="AG24" i="45"/>
  <c r="AF24" i="45"/>
  <c r="AE24" i="45"/>
  <c r="AD24" i="45"/>
  <c r="AB24" i="45"/>
  <c r="AA24" i="45"/>
  <c r="Z24" i="45"/>
  <c r="Y24" i="45"/>
  <c r="X24" i="45"/>
  <c r="W24" i="45"/>
  <c r="V24" i="45"/>
  <c r="U24" i="45"/>
  <c r="BV23" i="45"/>
  <c r="BU23" i="45"/>
  <c r="BT23" i="45"/>
  <c r="BS23" i="45"/>
  <c r="BR23" i="45"/>
  <c r="BQ23" i="45"/>
  <c r="BP23" i="45"/>
  <c r="BO23" i="45"/>
  <c r="AK23" i="45"/>
  <c r="AJ23" i="45"/>
  <c r="AI23" i="45"/>
  <c r="AH23" i="45"/>
  <c r="AG23" i="45"/>
  <c r="AF23" i="45"/>
  <c r="AE23" i="45"/>
  <c r="AD23" i="45"/>
  <c r="AB23" i="45"/>
  <c r="AA23" i="45"/>
  <c r="Z23" i="45"/>
  <c r="Y23" i="45"/>
  <c r="X23" i="45"/>
  <c r="W23" i="45"/>
  <c r="V23" i="45"/>
  <c r="U23" i="45"/>
  <c r="BV22" i="45"/>
  <c r="BU22" i="45"/>
  <c r="BT22" i="45"/>
  <c r="BS22" i="45"/>
  <c r="BR22" i="45"/>
  <c r="BQ22" i="45"/>
  <c r="BP22" i="45"/>
  <c r="BO22" i="45"/>
  <c r="AK22" i="45"/>
  <c r="AJ22" i="45"/>
  <c r="AI22" i="45"/>
  <c r="AH22" i="45"/>
  <c r="AG22" i="45"/>
  <c r="AF22" i="45"/>
  <c r="AE22" i="45"/>
  <c r="AD22" i="45"/>
  <c r="AB22" i="45"/>
  <c r="AA22" i="45"/>
  <c r="Z22" i="45"/>
  <c r="Y22" i="45"/>
  <c r="X22" i="45"/>
  <c r="W22" i="45"/>
  <c r="V22" i="45"/>
  <c r="U22" i="45"/>
  <c r="BV21" i="45"/>
  <c r="BU21" i="45"/>
  <c r="BT21" i="45"/>
  <c r="BS21" i="45"/>
  <c r="BR21" i="45"/>
  <c r="BQ21" i="45"/>
  <c r="BP21" i="45"/>
  <c r="BO21" i="45"/>
  <c r="AK21" i="45"/>
  <c r="AJ21" i="45"/>
  <c r="AI21" i="45"/>
  <c r="AH21" i="45"/>
  <c r="AG21" i="45"/>
  <c r="AF21" i="45"/>
  <c r="AE21" i="45"/>
  <c r="AD21" i="45"/>
  <c r="AB21" i="45"/>
  <c r="AA21" i="45"/>
  <c r="Z21" i="45"/>
  <c r="Y21" i="45"/>
  <c r="X21" i="45"/>
  <c r="W21" i="45"/>
  <c r="V21" i="45"/>
  <c r="U21" i="45"/>
  <c r="BV20" i="45"/>
  <c r="BU20" i="45"/>
  <c r="BT20" i="45"/>
  <c r="BS20" i="45"/>
  <c r="BR20" i="45"/>
  <c r="BQ20" i="45"/>
  <c r="BP20" i="45"/>
  <c r="BO20" i="45"/>
  <c r="AK20" i="45"/>
  <c r="AJ20" i="45"/>
  <c r="AI20" i="45"/>
  <c r="AH20" i="45"/>
  <c r="AG20" i="45"/>
  <c r="AF20" i="45"/>
  <c r="AE20" i="45"/>
  <c r="AD20" i="45"/>
  <c r="AB20" i="45"/>
  <c r="AA20" i="45"/>
  <c r="Z20" i="45"/>
  <c r="Y20" i="45"/>
  <c r="X20" i="45"/>
  <c r="W20" i="45"/>
  <c r="V20" i="45"/>
  <c r="U20" i="45"/>
  <c r="BV19" i="45"/>
  <c r="BU19" i="45"/>
  <c r="BT19" i="45"/>
  <c r="BS19" i="45"/>
  <c r="BR19" i="45"/>
  <c r="BQ19" i="45"/>
  <c r="BP19" i="45"/>
  <c r="BO19" i="45"/>
  <c r="AK19" i="45"/>
  <c r="AJ19" i="45"/>
  <c r="AI19" i="45"/>
  <c r="AH19" i="45"/>
  <c r="AG19" i="45"/>
  <c r="AF19" i="45"/>
  <c r="AE19" i="45"/>
  <c r="AD19" i="45"/>
  <c r="AB19" i="45"/>
  <c r="AA19" i="45"/>
  <c r="Z19" i="45"/>
  <c r="Y19" i="45"/>
  <c r="X19" i="45"/>
  <c r="W19" i="45"/>
  <c r="V19" i="45"/>
  <c r="U19" i="45"/>
  <c r="BV18" i="45"/>
  <c r="BU18" i="45"/>
  <c r="BT18" i="45"/>
  <c r="BS18" i="45"/>
  <c r="BR18" i="45"/>
  <c r="BQ18" i="45"/>
  <c r="BP18" i="45"/>
  <c r="BO18" i="45"/>
  <c r="AK18" i="45"/>
  <c r="AJ18" i="45"/>
  <c r="AI18" i="45"/>
  <c r="AH18" i="45"/>
  <c r="AG18" i="45"/>
  <c r="AF18" i="45"/>
  <c r="AE18" i="45"/>
  <c r="AD18" i="45"/>
  <c r="AB18" i="45"/>
  <c r="AA18" i="45"/>
  <c r="Z18" i="45"/>
  <c r="Y18" i="45"/>
  <c r="X18" i="45"/>
  <c r="W18" i="45"/>
  <c r="V18" i="45"/>
  <c r="U18" i="45"/>
  <c r="BV17" i="45"/>
  <c r="BU17" i="45"/>
  <c r="BT17" i="45"/>
  <c r="BS17" i="45"/>
  <c r="BR17" i="45"/>
  <c r="BQ17" i="45"/>
  <c r="BP17" i="45"/>
  <c r="BO17" i="45"/>
  <c r="AK17" i="45"/>
  <c r="AJ17" i="45"/>
  <c r="AI17" i="45"/>
  <c r="AH17" i="45"/>
  <c r="AG17" i="45"/>
  <c r="AF17" i="45"/>
  <c r="AE17" i="45"/>
  <c r="AD17" i="45"/>
  <c r="AB17" i="45"/>
  <c r="AA17" i="45"/>
  <c r="Z17" i="45"/>
  <c r="Y17" i="45"/>
  <c r="X17" i="45"/>
  <c r="W17" i="45"/>
  <c r="V17" i="45"/>
  <c r="U17" i="45"/>
  <c r="BV16" i="45"/>
  <c r="BU16" i="45"/>
  <c r="BT16" i="45"/>
  <c r="BS16" i="45"/>
  <c r="BR16" i="45"/>
  <c r="BQ16" i="45"/>
  <c r="BP16" i="45"/>
  <c r="BO16" i="45"/>
  <c r="AK16" i="45"/>
  <c r="AJ16" i="45"/>
  <c r="AI16" i="45"/>
  <c r="AH16" i="45"/>
  <c r="AG16" i="45"/>
  <c r="AF16" i="45"/>
  <c r="AE16" i="45"/>
  <c r="AD16" i="45"/>
  <c r="AB16" i="45"/>
  <c r="AA16" i="45"/>
  <c r="Z16" i="45"/>
  <c r="Y16" i="45"/>
  <c r="X16" i="45"/>
  <c r="W16" i="45"/>
  <c r="V16" i="45"/>
  <c r="U16" i="45"/>
  <c r="BV15" i="45"/>
  <c r="BU15" i="45"/>
  <c r="BT15" i="45"/>
  <c r="BS15" i="45"/>
  <c r="BR15" i="45"/>
  <c r="BQ15" i="45"/>
  <c r="BP15" i="45"/>
  <c r="BO15" i="45"/>
  <c r="BC43" i="45"/>
  <c r="BA43" i="45"/>
  <c r="AY43" i="45"/>
  <c r="AW43" i="45"/>
  <c r="AT43" i="45"/>
  <c r="AR43" i="45"/>
  <c r="AP43" i="45"/>
  <c r="AN43" i="45"/>
  <c r="AK15" i="45"/>
  <c r="AJ15" i="45"/>
  <c r="AI15" i="45"/>
  <c r="AH15" i="45"/>
  <c r="AG15" i="45"/>
  <c r="AF15" i="45"/>
  <c r="AE15" i="45"/>
  <c r="AD15" i="45"/>
  <c r="AB15" i="45"/>
  <c r="AA15" i="45"/>
  <c r="Z15" i="45"/>
  <c r="Y15" i="45"/>
  <c r="X15" i="45"/>
  <c r="W15" i="45"/>
  <c r="V15" i="45"/>
  <c r="U15" i="45"/>
  <c r="S45" i="44"/>
  <c r="F45" i="44" s="1"/>
  <c r="S43" i="44"/>
  <c r="BV42" i="44"/>
  <c r="BU42" i="44"/>
  <c r="BT42" i="44"/>
  <c r="BS42" i="44"/>
  <c r="BR42" i="44"/>
  <c r="BQ42" i="44"/>
  <c r="BP42" i="44"/>
  <c r="BO42" i="44"/>
  <c r="AK42" i="44"/>
  <c r="AJ42" i="44"/>
  <c r="AI42" i="44"/>
  <c r="AH42" i="44"/>
  <c r="AG42" i="44"/>
  <c r="AF42" i="44"/>
  <c r="AE42" i="44"/>
  <c r="AD42" i="44"/>
  <c r="AB42" i="44"/>
  <c r="AA42" i="44"/>
  <c r="Z42" i="44"/>
  <c r="Y42" i="44"/>
  <c r="X42" i="44"/>
  <c r="W42" i="44"/>
  <c r="V42" i="44"/>
  <c r="U42" i="44"/>
  <c r="BV41" i="44"/>
  <c r="BU41" i="44"/>
  <c r="BT41" i="44"/>
  <c r="BS41" i="44"/>
  <c r="BR41" i="44"/>
  <c r="BQ41" i="44"/>
  <c r="BP41" i="44"/>
  <c r="BO41" i="44"/>
  <c r="AK41" i="44"/>
  <c r="AJ41" i="44"/>
  <c r="AI41" i="44"/>
  <c r="AH41" i="44"/>
  <c r="AG41" i="44"/>
  <c r="AF41" i="44"/>
  <c r="AE41" i="44"/>
  <c r="AD41" i="44"/>
  <c r="AB41" i="44"/>
  <c r="AA41" i="44"/>
  <c r="Z41" i="44"/>
  <c r="Y41" i="44"/>
  <c r="X41" i="44"/>
  <c r="W41" i="44"/>
  <c r="V41" i="44"/>
  <c r="U41" i="44"/>
  <c r="BV40" i="44"/>
  <c r="BU40" i="44"/>
  <c r="BT40" i="44"/>
  <c r="BS40" i="44"/>
  <c r="BR40" i="44"/>
  <c r="BQ40" i="44"/>
  <c r="BP40" i="44"/>
  <c r="BO40" i="44"/>
  <c r="AK40" i="44"/>
  <c r="AJ40" i="44"/>
  <c r="AI40" i="44"/>
  <c r="AH40" i="44"/>
  <c r="AG40" i="44"/>
  <c r="AF40" i="44"/>
  <c r="AE40" i="44"/>
  <c r="AD40" i="44"/>
  <c r="AB40" i="44"/>
  <c r="AA40" i="44"/>
  <c r="Z40" i="44"/>
  <c r="Y40" i="44"/>
  <c r="X40" i="44"/>
  <c r="W40" i="44"/>
  <c r="V40" i="44"/>
  <c r="U40" i="44"/>
  <c r="BV39" i="44"/>
  <c r="BU39" i="44"/>
  <c r="BT39" i="44"/>
  <c r="BS39" i="44"/>
  <c r="BR39" i="44"/>
  <c r="BQ39" i="44"/>
  <c r="BP39" i="44"/>
  <c r="BO39" i="44"/>
  <c r="AK39" i="44"/>
  <c r="AJ39" i="44"/>
  <c r="AI39" i="44"/>
  <c r="AH39" i="44"/>
  <c r="AG39" i="44"/>
  <c r="AF39" i="44"/>
  <c r="AE39" i="44"/>
  <c r="AD39" i="44"/>
  <c r="AB39" i="44"/>
  <c r="AA39" i="44"/>
  <c r="Z39" i="44"/>
  <c r="Y39" i="44"/>
  <c r="X39" i="44"/>
  <c r="W39" i="44"/>
  <c r="V39" i="44"/>
  <c r="U39" i="44"/>
  <c r="BV38" i="44"/>
  <c r="BU38" i="44"/>
  <c r="BT38" i="44"/>
  <c r="BS38" i="44"/>
  <c r="BR38" i="44"/>
  <c r="BQ38" i="44"/>
  <c r="BP38" i="44"/>
  <c r="BO38" i="44"/>
  <c r="AK38" i="44"/>
  <c r="AJ38" i="44"/>
  <c r="AI38" i="44"/>
  <c r="AH38" i="44"/>
  <c r="AG38" i="44"/>
  <c r="AF38" i="44"/>
  <c r="AE38" i="44"/>
  <c r="AD38" i="44"/>
  <c r="AB38" i="44"/>
  <c r="AA38" i="44"/>
  <c r="Z38" i="44"/>
  <c r="Y38" i="44"/>
  <c r="X38" i="44"/>
  <c r="W38" i="44"/>
  <c r="V38" i="44"/>
  <c r="U38" i="44"/>
  <c r="BV37" i="44"/>
  <c r="BU37" i="44"/>
  <c r="BT37" i="44"/>
  <c r="BS37" i="44"/>
  <c r="BR37" i="44"/>
  <c r="BQ37" i="44"/>
  <c r="BP37" i="44"/>
  <c r="BO37" i="44"/>
  <c r="AK37" i="44"/>
  <c r="AJ37" i="44"/>
  <c r="AI37" i="44"/>
  <c r="AH37" i="44"/>
  <c r="AG37" i="44"/>
  <c r="AF37" i="44"/>
  <c r="AE37" i="44"/>
  <c r="AD37" i="44"/>
  <c r="AB37" i="44"/>
  <c r="AA37" i="44"/>
  <c r="Z37" i="44"/>
  <c r="Y37" i="44"/>
  <c r="X37" i="44"/>
  <c r="W37" i="44"/>
  <c r="V37" i="44"/>
  <c r="U37" i="44"/>
  <c r="BV36" i="44"/>
  <c r="BU36" i="44"/>
  <c r="BT36" i="44"/>
  <c r="BS36" i="44"/>
  <c r="BR36" i="44"/>
  <c r="BQ36" i="44"/>
  <c r="BP36" i="44"/>
  <c r="BO36" i="44"/>
  <c r="AK36" i="44"/>
  <c r="AJ36" i="44"/>
  <c r="AI36" i="44"/>
  <c r="AH36" i="44"/>
  <c r="AG36" i="44"/>
  <c r="AF36" i="44"/>
  <c r="AE36" i="44"/>
  <c r="AD36" i="44"/>
  <c r="AB36" i="44"/>
  <c r="AA36" i="44"/>
  <c r="Z36" i="44"/>
  <c r="Y36" i="44"/>
  <c r="X36" i="44"/>
  <c r="W36" i="44"/>
  <c r="V36" i="44"/>
  <c r="U36" i="44"/>
  <c r="BV35" i="44"/>
  <c r="BU35" i="44"/>
  <c r="BT35" i="44"/>
  <c r="BS35" i="44"/>
  <c r="BR35" i="44"/>
  <c r="BQ35" i="44"/>
  <c r="BP35" i="44"/>
  <c r="BO35" i="44"/>
  <c r="AK35" i="44"/>
  <c r="AJ35" i="44"/>
  <c r="AI35" i="44"/>
  <c r="AH35" i="44"/>
  <c r="AG35" i="44"/>
  <c r="AF35" i="44"/>
  <c r="AE35" i="44"/>
  <c r="AD35" i="44"/>
  <c r="AB35" i="44"/>
  <c r="AA35" i="44"/>
  <c r="Z35" i="44"/>
  <c r="Y35" i="44"/>
  <c r="X35" i="44"/>
  <c r="W35" i="44"/>
  <c r="V35" i="44"/>
  <c r="U35" i="44"/>
  <c r="BV34" i="44"/>
  <c r="BU34" i="44"/>
  <c r="BT34" i="44"/>
  <c r="BS34" i="44"/>
  <c r="BR34" i="44"/>
  <c r="BQ34" i="44"/>
  <c r="BP34" i="44"/>
  <c r="BO34" i="44"/>
  <c r="AK34" i="44"/>
  <c r="AJ34" i="44"/>
  <c r="AI34" i="44"/>
  <c r="AH34" i="44"/>
  <c r="AG34" i="44"/>
  <c r="AF34" i="44"/>
  <c r="AE34" i="44"/>
  <c r="AD34" i="44"/>
  <c r="AB34" i="44"/>
  <c r="AA34" i="44"/>
  <c r="Z34" i="44"/>
  <c r="Y34" i="44"/>
  <c r="X34" i="44"/>
  <c r="W34" i="44"/>
  <c r="V34" i="44"/>
  <c r="U34" i="44"/>
  <c r="BV33" i="44"/>
  <c r="BU33" i="44"/>
  <c r="BT33" i="44"/>
  <c r="BS33" i="44"/>
  <c r="BR33" i="44"/>
  <c r="BQ33" i="44"/>
  <c r="BP33" i="44"/>
  <c r="BO33" i="44"/>
  <c r="AK33" i="44"/>
  <c r="AJ33" i="44"/>
  <c r="AI33" i="44"/>
  <c r="AH33" i="44"/>
  <c r="AG33" i="44"/>
  <c r="AF33" i="44"/>
  <c r="AE33" i="44"/>
  <c r="AD33" i="44"/>
  <c r="AB33" i="44"/>
  <c r="AA33" i="44"/>
  <c r="Z33" i="44"/>
  <c r="Y33" i="44"/>
  <c r="X33" i="44"/>
  <c r="W33" i="44"/>
  <c r="V33" i="44"/>
  <c r="U33" i="44"/>
  <c r="BV32" i="44"/>
  <c r="BU32" i="44"/>
  <c r="BT32" i="44"/>
  <c r="BS32" i="44"/>
  <c r="BR32" i="44"/>
  <c r="BQ32" i="44"/>
  <c r="BP32" i="44"/>
  <c r="BO32" i="44"/>
  <c r="AK32" i="44"/>
  <c r="AJ32" i="44"/>
  <c r="AI32" i="44"/>
  <c r="AH32" i="44"/>
  <c r="AG32" i="44"/>
  <c r="AF32" i="44"/>
  <c r="AE32" i="44"/>
  <c r="AD32" i="44"/>
  <c r="AB32" i="44"/>
  <c r="AA32" i="44"/>
  <c r="Z32" i="44"/>
  <c r="Y32" i="44"/>
  <c r="X32" i="44"/>
  <c r="W32" i="44"/>
  <c r="V32" i="44"/>
  <c r="U32" i="44"/>
  <c r="BV31" i="44"/>
  <c r="BU31" i="44"/>
  <c r="BT31" i="44"/>
  <c r="BS31" i="44"/>
  <c r="BR31" i="44"/>
  <c r="BQ31" i="44"/>
  <c r="BP31" i="44"/>
  <c r="BO31" i="44"/>
  <c r="AK31" i="44"/>
  <c r="AJ31" i="44"/>
  <c r="AI31" i="44"/>
  <c r="AH31" i="44"/>
  <c r="AG31" i="44"/>
  <c r="AF31" i="44"/>
  <c r="AE31" i="44"/>
  <c r="AD31" i="44"/>
  <c r="AB31" i="44"/>
  <c r="AA31" i="44"/>
  <c r="Z31" i="44"/>
  <c r="Y31" i="44"/>
  <c r="X31" i="44"/>
  <c r="W31" i="44"/>
  <c r="V31" i="44"/>
  <c r="U31" i="44"/>
  <c r="BV30" i="44"/>
  <c r="BU30" i="44"/>
  <c r="BT30" i="44"/>
  <c r="BS30" i="44"/>
  <c r="BR30" i="44"/>
  <c r="BQ30" i="44"/>
  <c r="BP30" i="44"/>
  <c r="BO30" i="44"/>
  <c r="AK30" i="44"/>
  <c r="AJ30" i="44"/>
  <c r="AI30" i="44"/>
  <c r="AH30" i="44"/>
  <c r="AG30" i="44"/>
  <c r="AF30" i="44"/>
  <c r="AE30" i="44"/>
  <c r="AD30" i="44"/>
  <c r="AB30" i="44"/>
  <c r="AA30" i="44"/>
  <c r="Z30" i="44"/>
  <c r="Y30" i="44"/>
  <c r="X30" i="44"/>
  <c r="W30" i="44"/>
  <c r="V30" i="44"/>
  <c r="U30" i="44"/>
  <c r="BV29" i="44"/>
  <c r="BU29" i="44"/>
  <c r="BT29" i="44"/>
  <c r="BS29" i="44"/>
  <c r="BR29" i="44"/>
  <c r="BQ29" i="44"/>
  <c r="BP29" i="44"/>
  <c r="BO29" i="44"/>
  <c r="AK29" i="44"/>
  <c r="AJ29" i="44"/>
  <c r="AI29" i="44"/>
  <c r="AH29" i="44"/>
  <c r="AG29" i="44"/>
  <c r="AF29" i="44"/>
  <c r="AE29" i="44"/>
  <c r="AD29" i="44"/>
  <c r="AB29" i="44"/>
  <c r="AA29" i="44"/>
  <c r="Z29" i="44"/>
  <c r="Y29" i="44"/>
  <c r="X29" i="44"/>
  <c r="W29" i="44"/>
  <c r="V29" i="44"/>
  <c r="U29" i="44"/>
  <c r="BV28" i="44"/>
  <c r="BU28" i="44"/>
  <c r="BT28" i="44"/>
  <c r="BS28" i="44"/>
  <c r="BR28" i="44"/>
  <c r="BQ28" i="44"/>
  <c r="BP28" i="44"/>
  <c r="BO28" i="44"/>
  <c r="AK28" i="44"/>
  <c r="AJ28" i="44"/>
  <c r="AI28" i="44"/>
  <c r="AH28" i="44"/>
  <c r="AG28" i="44"/>
  <c r="AF28" i="44"/>
  <c r="AE28" i="44"/>
  <c r="AD28" i="44"/>
  <c r="AB28" i="44"/>
  <c r="AA28" i="44"/>
  <c r="Z28" i="44"/>
  <c r="Y28" i="44"/>
  <c r="X28" i="44"/>
  <c r="W28" i="44"/>
  <c r="V28" i="44"/>
  <c r="U28" i="44"/>
  <c r="BV27" i="44"/>
  <c r="BU27" i="44"/>
  <c r="BT27" i="44"/>
  <c r="BS27" i="44"/>
  <c r="BR27" i="44"/>
  <c r="BQ27" i="44"/>
  <c r="BP27" i="44"/>
  <c r="BO27" i="44"/>
  <c r="AK27" i="44"/>
  <c r="AJ27" i="44"/>
  <c r="AI27" i="44"/>
  <c r="AH27" i="44"/>
  <c r="AG27" i="44"/>
  <c r="AF27" i="44"/>
  <c r="AE27" i="44"/>
  <c r="AD27" i="44"/>
  <c r="AB27" i="44"/>
  <c r="AA27" i="44"/>
  <c r="Z27" i="44"/>
  <c r="Y27" i="44"/>
  <c r="X27" i="44"/>
  <c r="W27" i="44"/>
  <c r="V27" i="44"/>
  <c r="U27" i="44"/>
  <c r="BV26" i="44"/>
  <c r="BU26" i="44"/>
  <c r="BT26" i="44"/>
  <c r="BS26" i="44"/>
  <c r="BR26" i="44"/>
  <c r="BQ26" i="44"/>
  <c r="BP26" i="44"/>
  <c r="BO26" i="44"/>
  <c r="AK26" i="44"/>
  <c r="AJ26" i="44"/>
  <c r="AI26" i="44"/>
  <c r="AH26" i="44"/>
  <c r="AG26" i="44"/>
  <c r="AF26" i="44"/>
  <c r="AE26" i="44"/>
  <c r="AD26" i="44"/>
  <c r="AB26" i="44"/>
  <c r="AA26" i="44"/>
  <c r="Z26" i="44"/>
  <c r="Y26" i="44"/>
  <c r="X26" i="44"/>
  <c r="W26" i="44"/>
  <c r="V26" i="44"/>
  <c r="U26" i="44"/>
  <c r="BV25" i="44"/>
  <c r="BU25" i="44"/>
  <c r="BT25" i="44"/>
  <c r="BS25" i="44"/>
  <c r="BR25" i="44"/>
  <c r="BQ25" i="44"/>
  <c r="BP25" i="44"/>
  <c r="BO25" i="44"/>
  <c r="AK25" i="44"/>
  <c r="AJ25" i="44"/>
  <c r="AI25" i="44"/>
  <c r="AH25" i="44"/>
  <c r="AG25" i="44"/>
  <c r="AF25" i="44"/>
  <c r="AE25" i="44"/>
  <c r="AD25" i="44"/>
  <c r="AB25" i="44"/>
  <c r="AA25" i="44"/>
  <c r="Z25" i="44"/>
  <c r="Y25" i="44"/>
  <c r="X25" i="44"/>
  <c r="W25" i="44"/>
  <c r="V25" i="44"/>
  <c r="U25" i="44"/>
  <c r="BV24" i="44"/>
  <c r="BU24" i="44"/>
  <c r="BT24" i="44"/>
  <c r="BS24" i="44"/>
  <c r="BR24" i="44"/>
  <c r="BQ24" i="44"/>
  <c r="BP24" i="44"/>
  <c r="BO24" i="44"/>
  <c r="AK24" i="44"/>
  <c r="AJ24" i="44"/>
  <c r="AI24" i="44"/>
  <c r="AH24" i="44"/>
  <c r="AG24" i="44"/>
  <c r="AF24" i="44"/>
  <c r="AE24" i="44"/>
  <c r="AD24" i="44"/>
  <c r="AB24" i="44"/>
  <c r="AA24" i="44"/>
  <c r="Z24" i="44"/>
  <c r="Y24" i="44"/>
  <c r="X24" i="44"/>
  <c r="W24" i="44"/>
  <c r="V24" i="44"/>
  <c r="U24" i="44"/>
  <c r="BV23" i="44"/>
  <c r="BU23" i="44"/>
  <c r="BT23" i="44"/>
  <c r="BS23" i="44"/>
  <c r="BR23" i="44"/>
  <c r="BQ23" i="44"/>
  <c r="BP23" i="44"/>
  <c r="BO23" i="44"/>
  <c r="AK23" i="44"/>
  <c r="AJ23" i="44"/>
  <c r="AI23" i="44"/>
  <c r="AH23" i="44"/>
  <c r="AG23" i="44"/>
  <c r="AF23" i="44"/>
  <c r="AE23" i="44"/>
  <c r="AD23" i="44"/>
  <c r="AB23" i="44"/>
  <c r="AA23" i="44"/>
  <c r="Z23" i="44"/>
  <c r="Y23" i="44"/>
  <c r="X23" i="44"/>
  <c r="W23" i="44"/>
  <c r="V23" i="44"/>
  <c r="U23" i="44"/>
  <c r="BV22" i="44"/>
  <c r="BU22" i="44"/>
  <c r="BT22" i="44"/>
  <c r="BS22" i="44"/>
  <c r="BR22" i="44"/>
  <c r="BQ22" i="44"/>
  <c r="BP22" i="44"/>
  <c r="BO22" i="44"/>
  <c r="AK22" i="44"/>
  <c r="AJ22" i="44"/>
  <c r="AI22" i="44"/>
  <c r="AH22" i="44"/>
  <c r="AG22" i="44"/>
  <c r="AF22" i="44"/>
  <c r="AE22" i="44"/>
  <c r="AD22" i="44"/>
  <c r="AB22" i="44"/>
  <c r="AA22" i="44"/>
  <c r="Z22" i="44"/>
  <c r="Y22" i="44"/>
  <c r="X22" i="44"/>
  <c r="W22" i="44"/>
  <c r="V22" i="44"/>
  <c r="U22" i="44"/>
  <c r="BV21" i="44"/>
  <c r="BU21" i="44"/>
  <c r="BT21" i="44"/>
  <c r="BS21" i="44"/>
  <c r="BR21" i="44"/>
  <c r="BQ21" i="44"/>
  <c r="BP21" i="44"/>
  <c r="BO21" i="44"/>
  <c r="AK21" i="44"/>
  <c r="AJ21" i="44"/>
  <c r="AI21" i="44"/>
  <c r="AH21" i="44"/>
  <c r="AG21" i="44"/>
  <c r="AF21" i="44"/>
  <c r="AE21" i="44"/>
  <c r="AD21" i="44"/>
  <c r="AB21" i="44"/>
  <c r="AA21" i="44"/>
  <c r="Z21" i="44"/>
  <c r="Y21" i="44"/>
  <c r="X21" i="44"/>
  <c r="W21" i="44"/>
  <c r="V21" i="44"/>
  <c r="U21" i="44"/>
  <c r="BV20" i="44"/>
  <c r="BU20" i="44"/>
  <c r="BT20" i="44"/>
  <c r="BS20" i="44"/>
  <c r="BR20" i="44"/>
  <c r="BQ20" i="44"/>
  <c r="BP20" i="44"/>
  <c r="BO20" i="44"/>
  <c r="AK20" i="44"/>
  <c r="AJ20" i="44"/>
  <c r="AI20" i="44"/>
  <c r="AH20" i="44"/>
  <c r="AG20" i="44"/>
  <c r="AF20" i="44"/>
  <c r="AE20" i="44"/>
  <c r="AD20" i="44"/>
  <c r="AB20" i="44"/>
  <c r="AA20" i="44"/>
  <c r="Z20" i="44"/>
  <c r="Y20" i="44"/>
  <c r="X20" i="44"/>
  <c r="W20" i="44"/>
  <c r="V20" i="44"/>
  <c r="U20" i="44"/>
  <c r="BV19" i="44"/>
  <c r="BU19" i="44"/>
  <c r="BT19" i="44"/>
  <c r="BS19" i="44"/>
  <c r="BR19" i="44"/>
  <c r="BQ19" i="44"/>
  <c r="BP19" i="44"/>
  <c r="BO19" i="44"/>
  <c r="AK19" i="44"/>
  <c r="AJ19" i="44"/>
  <c r="AI19" i="44"/>
  <c r="AH19" i="44"/>
  <c r="AG19" i="44"/>
  <c r="AF19" i="44"/>
  <c r="AE19" i="44"/>
  <c r="AD19" i="44"/>
  <c r="AB19" i="44"/>
  <c r="AA19" i="44"/>
  <c r="Z19" i="44"/>
  <c r="Y19" i="44"/>
  <c r="X19" i="44"/>
  <c r="W19" i="44"/>
  <c r="V19" i="44"/>
  <c r="U19" i="44"/>
  <c r="BV18" i="44"/>
  <c r="BU18" i="44"/>
  <c r="BT18" i="44"/>
  <c r="BS18" i="44"/>
  <c r="BR18" i="44"/>
  <c r="BQ18" i="44"/>
  <c r="BP18" i="44"/>
  <c r="BO18" i="44"/>
  <c r="AK18" i="44"/>
  <c r="AJ18" i="44"/>
  <c r="AI18" i="44"/>
  <c r="AH18" i="44"/>
  <c r="AG18" i="44"/>
  <c r="AF18" i="44"/>
  <c r="AE18" i="44"/>
  <c r="AD18" i="44"/>
  <c r="AB18" i="44"/>
  <c r="AA18" i="44"/>
  <c r="Z18" i="44"/>
  <c r="Y18" i="44"/>
  <c r="X18" i="44"/>
  <c r="W18" i="44"/>
  <c r="V18" i="44"/>
  <c r="U18" i="44"/>
  <c r="BV17" i="44"/>
  <c r="BU17" i="44"/>
  <c r="BT17" i="44"/>
  <c r="BS17" i="44"/>
  <c r="BR17" i="44"/>
  <c r="BQ17" i="44"/>
  <c r="BP17" i="44"/>
  <c r="BO17" i="44"/>
  <c r="AK17" i="44"/>
  <c r="AJ17" i="44"/>
  <c r="AI17" i="44"/>
  <c r="AH17" i="44"/>
  <c r="AG17" i="44"/>
  <c r="AF17" i="44"/>
  <c r="AE17" i="44"/>
  <c r="AD17" i="44"/>
  <c r="AB17" i="44"/>
  <c r="AA17" i="44"/>
  <c r="Z17" i="44"/>
  <c r="Y17" i="44"/>
  <c r="X17" i="44"/>
  <c r="W17" i="44"/>
  <c r="V17" i="44"/>
  <c r="U17" i="44"/>
  <c r="BV16" i="44"/>
  <c r="BU16" i="44"/>
  <c r="BT16" i="44"/>
  <c r="BS16" i="44"/>
  <c r="BR16" i="44"/>
  <c r="BQ16" i="44"/>
  <c r="BP16" i="44"/>
  <c r="BO16" i="44"/>
  <c r="AK16" i="44"/>
  <c r="AJ16" i="44"/>
  <c r="AI16" i="44"/>
  <c r="AH16" i="44"/>
  <c r="AG16" i="44"/>
  <c r="AF16" i="44"/>
  <c r="AE16" i="44"/>
  <c r="AD16" i="44"/>
  <c r="AB16" i="44"/>
  <c r="AA16" i="44"/>
  <c r="Z16" i="44"/>
  <c r="Y16" i="44"/>
  <c r="X16" i="44"/>
  <c r="W16" i="44"/>
  <c r="V16" i="44"/>
  <c r="U16" i="44"/>
  <c r="BV15" i="44"/>
  <c r="BU15" i="44"/>
  <c r="BT15" i="44"/>
  <c r="BS15" i="44"/>
  <c r="BR15" i="44"/>
  <c r="BQ15" i="44"/>
  <c r="BP15" i="44"/>
  <c r="BO15" i="44"/>
  <c r="BC43" i="44"/>
  <c r="AY43" i="44"/>
  <c r="AT43" i="44"/>
  <c r="AK15" i="44"/>
  <c r="AJ15" i="44"/>
  <c r="AI15" i="44"/>
  <c r="AH15" i="44"/>
  <c r="AG15" i="44"/>
  <c r="AF15" i="44"/>
  <c r="AE15" i="44"/>
  <c r="AD15" i="44"/>
  <c r="AB15" i="44"/>
  <c r="AA15" i="44"/>
  <c r="Z15" i="44"/>
  <c r="Y15" i="44"/>
  <c r="X15" i="44"/>
  <c r="W15" i="44"/>
  <c r="V15" i="44"/>
  <c r="U15" i="44"/>
  <c r="S45" i="43"/>
  <c r="F45" i="43" s="1"/>
  <c r="S43" i="43"/>
  <c r="BV42" i="43"/>
  <c r="BU42" i="43"/>
  <c r="BT42" i="43"/>
  <c r="BS42" i="43"/>
  <c r="BR42" i="43"/>
  <c r="BQ42" i="43"/>
  <c r="BP42" i="43"/>
  <c r="BO42" i="43"/>
  <c r="AK42" i="43"/>
  <c r="AJ42" i="43"/>
  <c r="AI42" i="43"/>
  <c r="AH42" i="43"/>
  <c r="AG42" i="43"/>
  <c r="AF42" i="43"/>
  <c r="AE42" i="43"/>
  <c r="AD42" i="43"/>
  <c r="AB42" i="43"/>
  <c r="AA42" i="43"/>
  <c r="Z42" i="43"/>
  <c r="Y42" i="43"/>
  <c r="X42" i="43"/>
  <c r="W42" i="43"/>
  <c r="V42" i="43"/>
  <c r="U42" i="43"/>
  <c r="BV41" i="43"/>
  <c r="BU41" i="43"/>
  <c r="BT41" i="43"/>
  <c r="BS41" i="43"/>
  <c r="BR41" i="43"/>
  <c r="BQ41" i="43"/>
  <c r="BP41" i="43"/>
  <c r="BO41" i="43"/>
  <c r="AK41" i="43"/>
  <c r="AJ41" i="43"/>
  <c r="AI41" i="43"/>
  <c r="AH41" i="43"/>
  <c r="AG41" i="43"/>
  <c r="AF41" i="43"/>
  <c r="AE41" i="43"/>
  <c r="AD41" i="43"/>
  <c r="AB41" i="43"/>
  <c r="AA41" i="43"/>
  <c r="Z41" i="43"/>
  <c r="Y41" i="43"/>
  <c r="X41" i="43"/>
  <c r="W41" i="43"/>
  <c r="V41" i="43"/>
  <c r="U41" i="43"/>
  <c r="BV40" i="43"/>
  <c r="BU40" i="43"/>
  <c r="BT40" i="43"/>
  <c r="BS40" i="43"/>
  <c r="BR40" i="43"/>
  <c r="BQ40" i="43"/>
  <c r="BP40" i="43"/>
  <c r="BO40" i="43"/>
  <c r="AK40" i="43"/>
  <c r="AJ40" i="43"/>
  <c r="AI40" i="43"/>
  <c r="AH40" i="43"/>
  <c r="AG40" i="43"/>
  <c r="AF40" i="43"/>
  <c r="AE40" i="43"/>
  <c r="AD40" i="43"/>
  <c r="AB40" i="43"/>
  <c r="AA40" i="43"/>
  <c r="Z40" i="43"/>
  <c r="Y40" i="43"/>
  <c r="X40" i="43"/>
  <c r="W40" i="43"/>
  <c r="V40" i="43"/>
  <c r="U40" i="43"/>
  <c r="BV39" i="43"/>
  <c r="BU39" i="43"/>
  <c r="BT39" i="43"/>
  <c r="BS39" i="43"/>
  <c r="BR39" i="43"/>
  <c r="BQ39" i="43"/>
  <c r="BP39" i="43"/>
  <c r="BO39" i="43"/>
  <c r="AK39" i="43"/>
  <c r="AJ39" i="43"/>
  <c r="AI39" i="43"/>
  <c r="AH39" i="43"/>
  <c r="AG39" i="43"/>
  <c r="AF39" i="43"/>
  <c r="AE39" i="43"/>
  <c r="AD39" i="43"/>
  <c r="AB39" i="43"/>
  <c r="AA39" i="43"/>
  <c r="Z39" i="43"/>
  <c r="Y39" i="43"/>
  <c r="X39" i="43"/>
  <c r="W39" i="43"/>
  <c r="V39" i="43"/>
  <c r="U39" i="43"/>
  <c r="BV38" i="43"/>
  <c r="BU38" i="43"/>
  <c r="BT38" i="43"/>
  <c r="BS38" i="43"/>
  <c r="BR38" i="43"/>
  <c r="BQ38" i="43"/>
  <c r="BP38" i="43"/>
  <c r="BO38" i="43"/>
  <c r="AK38" i="43"/>
  <c r="AJ38" i="43"/>
  <c r="AI38" i="43"/>
  <c r="AH38" i="43"/>
  <c r="AG38" i="43"/>
  <c r="AF38" i="43"/>
  <c r="AE38" i="43"/>
  <c r="AD38" i="43"/>
  <c r="AB38" i="43"/>
  <c r="AA38" i="43"/>
  <c r="Z38" i="43"/>
  <c r="Y38" i="43"/>
  <c r="X38" i="43"/>
  <c r="W38" i="43"/>
  <c r="V38" i="43"/>
  <c r="U38" i="43"/>
  <c r="BV37" i="43"/>
  <c r="BU37" i="43"/>
  <c r="BT37" i="43"/>
  <c r="BS37" i="43"/>
  <c r="BR37" i="43"/>
  <c r="BQ37" i="43"/>
  <c r="BP37" i="43"/>
  <c r="BO37" i="43"/>
  <c r="AK37" i="43"/>
  <c r="AJ37" i="43"/>
  <c r="AI37" i="43"/>
  <c r="AH37" i="43"/>
  <c r="AG37" i="43"/>
  <c r="AF37" i="43"/>
  <c r="AE37" i="43"/>
  <c r="AD37" i="43"/>
  <c r="AB37" i="43"/>
  <c r="AA37" i="43"/>
  <c r="Z37" i="43"/>
  <c r="Y37" i="43"/>
  <c r="X37" i="43"/>
  <c r="W37" i="43"/>
  <c r="V37" i="43"/>
  <c r="U37" i="43"/>
  <c r="BV36" i="43"/>
  <c r="BU36" i="43"/>
  <c r="BT36" i="43"/>
  <c r="BS36" i="43"/>
  <c r="BR36" i="43"/>
  <c r="BQ36" i="43"/>
  <c r="BP36" i="43"/>
  <c r="BO36" i="43"/>
  <c r="AK36" i="43"/>
  <c r="AJ36" i="43"/>
  <c r="AI36" i="43"/>
  <c r="AH36" i="43"/>
  <c r="AG36" i="43"/>
  <c r="AF36" i="43"/>
  <c r="AE36" i="43"/>
  <c r="AD36" i="43"/>
  <c r="AB36" i="43"/>
  <c r="AA36" i="43"/>
  <c r="Z36" i="43"/>
  <c r="Y36" i="43"/>
  <c r="X36" i="43"/>
  <c r="W36" i="43"/>
  <c r="V36" i="43"/>
  <c r="U36" i="43"/>
  <c r="BV35" i="43"/>
  <c r="BU35" i="43"/>
  <c r="BT35" i="43"/>
  <c r="BS35" i="43"/>
  <c r="BR35" i="43"/>
  <c r="BQ35" i="43"/>
  <c r="BP35" i="43"/>
  <c r="BO35" i="43"/>
  <c r="AK35" i="43"/>
  <c r="AJ35" i="43"/>
  <c r="AI35" i="43"/>
  <c r="AH35" i="43"/>
  <c r="AG35" i="43"/>
  <c r="AF35" i="43"/>
  <c r="AE35" i="43"/>
  <c r="AD35" i="43"/>
  <c r="AB35" i="43"/>
  <c r="AA35" i="43"/>
  <c r="Z35" i="43"/>
  <c r="Y35" i="43"/>
  <c r="X35" i="43"/>
  <c r="W35" i="43"/>
  <c r="V35" i="43"/>
  <c r="U35" i="43"/>
  <c r="BV34" i="43"/>
  <c r="BU34" i="43"/>
  <c r="BT34" i="43"/>
  <c r="BS34" i="43"/>
  <c r="BR34" i="43"/>
  <c r="BQ34" i="43"/>
  <c r="BP34" i="43"/>
  <c r="BO34" i="43"/>
  <c r="AK34" i="43"/>
  <c r="AJ34" i="43"/>
  <c r="AI34" i="43"/>
  <c r="AH34" i="43"/>
  <c r="AG34" i="43"/>
  <c r="AF34" i="43"/>
  <c r="AE34" i="43"/>
  <c r="AD34" i="43"/>
  <c r="AB34" i="43"/>
  <c r="AA34" i="43"/>
  <c r="Z34" i="43"/>
  <c r="Y34" i="43"/>
  <c r="X34" i="43"/>
  <c r="W34" i="43"/>
  <c r="V34" i="43"/>
  <c r="U34" i="43"/>
  <c r="BV33" i="43"/>
  <c r="BU33" i="43"/>
  <c r="BT33" i="43"/>
  <c r="BS33" i="43"/>
  <c r="BR33" i="43"/>
  <c r="BQ33" i="43"/>
  <c r="BP33" i="43"/>
  <c r="BO33" i="43"/>
  <c r="AK33" i="43"/>
  <c r="AJ33" i="43"/>
  <c r="AI33" i="43"/>
  <c r="AH33" i="43"/>
  <c r="AG33" i="43"/>
  <c r="AF33" i="43"/>
  <c r="AE33" i="43"/>
  <c r="AD33" i="43"/>
  <c r="AB33" i="43"/>
  <c r="AA33" i="43"/>
  <c r="Z33" i="43"/>
  <c r="Y33" i="43"/>
  <c r="X33" i="43"/>
  <c r="W33" i="43"/>
  <c r="V33" i="43"/>
  <c r="U33" i="43"/>
  <c r="BV32" i="43"/>
  <c r="BU32" i="43"/>
  <c r="BT32" i="43"/>
  <c r="BS32" i="43"/>
  <c r="BR32" i="43"/>
  <c r="BQ32" i="43"/>
  <c r="BP32" i="43"/>
  <c r="BO32" i="43"/>
  <c r="AK32" i="43"/>
  <c r="AJ32" i="43"/>
  <c r="AI32" i="43"/>
  <c r="AH32" i="43"/>
  <c r="AG32" i="43"/>
  <c r="AF32" i="43"/>
  <c r="AE32" i="43"/>
  <c r="AD32" i="43"/>
  <c r="AB32" i="43"/>
  <c r="AA32" i="43"/>
  <c r="Z32" i="43"/>
  <c r="Y32" i="43"/>
  <c r="X32" i="43"/>
  <c r="W32" i="43"/>
  <c r="V32" i="43"/>
  <c r="U32" i="43"/>
  <c r="BV31" i="43"/>
  <c r="BU31" i="43"/>
  <c r="BT31" i="43"/>
  <c r="BS31" i="43"/>
  <c r="BR31" i="43"/>
  <c r="BQ31" i="43"/>
  <c r="BP31" i="43"/>
  <c r="BO31" i="43"/>
  <c r="AK31" i="43"/>
  <c r="AJ31" i="43"/>
  <c r="AI31" i="43"/>
  <c r="AH31" i="43"/>
  <c r="AG31" i="43"/>
  <c r="AF31" i="43"/>
  <c r="AE31" i="43"/>
  <c r="AD31" i="43"/>
  <c r="AB31" i="43"/>
  <c r="AA31" i="43"/>
  <c r="Z31" i="43"/>
  <c r="Y31" i="43"/>
  <c r="X31" i="43"/>
  <c r="W31" i="43"/>
  <c r="V31" i="43"/>
  <c r="U31" i="43"/>
  <c r="BV30" i="43"/>
  <c r="BU30" i="43"/>
  <c r="BT30" i="43"/>
  <c r="BS30" i="43"/>
  <c r="BR30" i="43"/>
  <c r="BQ30" i="43"/>
  <c r="BP30" i="43"/>
  <c r="BO30" i="43"/>
  <c r="AK30" i="43"/>
  <c r="AJ30" i="43"/>
  <c r="AI30" i="43"/>
  <c r="AH30" i="43"/>
  <c r="AG30" i="43"/>
  <c r="AF30" i="43"/>
  <c r="AE30" i="43"/>
  <c r="AD30" i="43"/>
  <c r="AB30" i="43"/>
  <c r="AA30" i="43"/>
  <c r="Z30" i="43"/>
  <c r="Y30" i="43"/>
  <c r="X30" i="43"/>
  <c r="W30" i="43"/>
  <c r="V30" i="43"/>
  <c r="U30" i="43"/>
  <c r="BV29" i="43"/>
  <c r="BU29" i="43"/>
  <c r="BT29" i="43"/>
  <c r="BS29" i="43"/>
  <c r="BR29" i="43"/>
  <c r="BQ29" i="43"/>
  <c r="BP29" i="43"/>
  <c r="BO29" i="43"/>
  <c r="AK29" i="43"/>
  <c r="AJ29" i="43"/>
  <c r="AI29" i="43"/>
  <c r="AH29" i="43"/>
  <c r="AG29" i="43"/>
  <c r="AF29" i="43"/>
  <c r="AE29" i="43"/>
  <c r="AD29" i="43"/>
  <c r="AB29" i="43"/>
  <c r="AA29" i="43"/>
  <c r="Z29" i="43"/>
  <c r="Y29" i="43"/>
  <c r="X29" i="43"/>
  <c r="W29" i="43"/>
  <c r="V29" i="43"/>
  <c r="U29" i="43"/>
  <c r="BV28" i="43"/>
  <c r="BU28" i="43"/>
  <c r="BT28" i="43"/>
  <c r="BS28" i="43"/>
  <c r="BR28" i="43"/>
  <c r="BQ28" i="43"/>
  <c r="BP28" i="43"/>
  <c r="BO28" i="43"/>
  <c r="AK28" i="43"/>
  <c r="AJ28" i="43"/>
  <c r="AI28" i="43"/>
  <c r="AH28" i="43"/>
  <c r="AG28" i="43"/>
  <c r="AF28" i="43"/>
  <c r="AE28" i="43"/>
  <c r="AD28" i="43"/>
  <c r="AB28" i="43"/>
  <c r="AA28" i="43"/>
  <c r="Z28" i="43"/>
  <c r="Y28" i="43"/>
  <c r="X28" i="43"/>
  <c r="W28" i="43"/>
  <c r="V28" i="43"/>
  <c r="U28" i="43"/>
  <c r="BV27" i="43"/>
  <c r="BU27" i="43"/>
  <c r="BT27" i="43"/>
  <c r="BS27" i="43"/>
  <c r="BR27" i="43"/>
  <c r="BQ27" i="43"/>
  <c r="BP27" i="43"/>
  <c r="BO27" i="43"/>
  <c r="AK27" i="43"/>
  <c r="AJ27" i="43"/>
  <c r="AI27" i="43"/>
  <c r="AH27" i="43"/>
  <c r="AG27" i="43"/>
  <c r="AF27" i="43"/>
  <c r="AE27" i="43"/>
  <c r="AD27" i="43"/>
  <c r="AB27" i="43"/>
  <c r="AA27" i="43"/>
  <c r="Z27" i="43"/>
  <c r="Y27" i="43"/>
  <c r="X27" i="43"/>
  <c r="W27" i="43"/>
  <c r="V27" i="43"/>
  <c r="U27" i="43"/>
  <c r="BV26" i="43"/>
  <c r="BU26" i="43"/>
  <c r="BT26" i="43"/>
  <c r="BS26" i="43"/>
  <c r="BR26" i="43"/>
  <c r="BQ26" i="43"/>
  <c r="BP26" i="43"/>
  <c r="BO26" i="43"/>
  <c r="AK26" i="43"/>
  <c r="AJ26" i="43"/>
  <c r="AI26" i="43"/>
  <c r="AH26" i="43"/>
  <c r="AG26" i="43"/>
  <c r="AF26" i="43"/>
  <c r="AE26" i="43"/>
  <c r="AD26" i="43"/>
  <c r="AB26" i="43"/>
  <c r="AA26" i="43"/>
  <c r="Z26" i="43"/>
  <c r="Y26" i="43"/>
  <c r="X26" i="43"/>
  <c r="W26" i="43"/>
  <c r="V26" i="43"/>
  <c r="U26" i="43"/>
  <c r="BV25" i="43"/>
  <c r="BU25" i="43"/>
  <c r="BT25" i="43"/>
  <c r="BS25" i="43"/>
  <c r="BR25" i="43"/>
  <c r="BQ25" i="43"/>
  <c r="BP25" i="43"/>
  <c r="BO25" i="43"/>
  <c r="AK25" i="43"/>
  <c r="AJ25" i="43"/>
  <c r="AI25" i="43"/>
  <c r="AH25" i="43"/>
  <c r="AG25" i="43"/>
  <c r="AF25" i="43"/>
  <c r="AE25" i="43"/>
  <c r="AD25" i="43"/>
  <c r="AB25" i="43"/>
  <c r="AA25" i="43"/>
  <c r="Z25" i="43"/>
  <c r="Y25" i="43"/>
  <c r="X25" i="43"/>
  <c r="W25" i="43"/>
  <c r="V25" i="43"/>
  <c r="U25" i="43"/>
  <c r="BV24" i="43"/>
  <c r="BU24" i="43"/>
  <c r="BT24" i="43"/>
  <c r="BS24" i="43"/>
  <c r="BR24" i="43"/>
  <c r="BQ24" i="43"/>
  <c r="BP24" i="43"/>
  <c r="BO24" i="43"/>
  <c r="AK24" i="43"/>
  <c r="AJ24" i="43"/>
  <c r="AI24" i="43"/>
  <c r="AH24" i="43"/>
  <c r="AG24" i="43"/>
  <c r="AF24" i="43"/>
  <c r="AE24" i="43"/>
  <c r="AD24" i="43"/>
  <c r="AB24" i="43"/>
  <c r="AA24" i="43"/>
  <c r="Z24" i="43"/>
  <c r="Y24" i="43"/>
  <c r="X24" i="43"/>
  <c r="W24" i="43"/>
  <c r="V24" i="43"/>
  <c r="U24" i="43"/>
  <c r="BV23" i="43"/>
  <c r="BU23" i="43"/>
  <c r="BT23" i="43"/>
  <c r="BS23" i="43"/>
  <c r="BR23" i="43"/>
  <c r="BQ23" i="43"/>
  <c r="BP23" i="43"/>
  <c r="BO23" i="43"/>
  <c r="AK23" i="43"/>
  <c r="AJ23" i="43"/>
  <c r="AI23" i="43"/>
  <c r="AH23" i="43"/>
  <c r="AG23" i="43"/>
  <c r="AF23" i="43"/>
  <c r="AE23" i="43"/>
  <c r="AD23" i="43"/>
  <c r="AB23" i="43"/>
  <c r="AA23" i="43"/>
  <c r="Z23" i="43"/>
  <c r="Y23" i="43"/>
  <c r="X23" i="43"/>
  <c r="W23" i="43"/>
  <c r="V23" i="43"/>
  <c r="U23" i="43"/>
  <c r="BV22" i="43"/>
  <c r="BU22" i="43"/>
  <c r="BT22" i="43"/>
  <c r="BS22" i="43"/>
  <c r="BR22" i="43"/>
  <c r="BQ22" i="43"/>
  <c r="BP22" i="43"/>
  <c r="BO22" i="43"/>
  <c r="AK22" i="43"/>
  <c r="AJ22" i="43"/>
  <c r="AI22" i="43"/>
  <c r="AH22" i="43"/>
  <c r="AG22" i="43"/>
  <c r="AF22" i="43"/>
  <c r="AE22" i="43"/>
  <c r="AD22" i="43"/>
  <c r="AB22" i="43"/>
  <c r="AA22" i="43"/>
  <c r="Z22" i="43"/>
  <c r="Y22" i="43"/>
  <c r="X22" i="43"/>
  <c r="W22" i="43"/>
  <c r="V22" i="43"/>
  <c r="U22" i="43"/>
  <c r="BV21" i="43"/>
  <c r="BU21" i="43"/>
  <c r="BT21" i="43"/>
  <c r="BS21" i="43"/>
  <c r="BR21" i="43"/>
  <c r="BQ21" i="43"/>
  <c r="BP21" i="43"/>
  <c r="BO21" i="43"/>
  <c r="AK21" i="43"/>
  <c r="AJ21" i="43"/>
  <c r="AI21" i="43"/>
  <c r="AH21" i="43"/>
  <c r="AG21" i="43"/>
  <c r="AF21" i="43"/>
  <c r="AE21" i="43"/>
  <c r="AD21" i="43"/>
  <c r="AB21" i="43"/>
  <c r="AA21" i="43"/>
  <c r="Z21" i="43"/>
  <c r="Y21" i="43"/>
  <c r="X21" i="43"/>
  <c r="W21" i="43"/>
  <c r="V21" i="43"/>
  <c r="U21" i="43"/>
  <c r="BV20" i="43"/>
  <c r="BU20" i="43"/>
  <c r="BT20" i="43"/>
  <c r="BS20" i="43"/>
  <c r="BR20" i="43"/>
  <c r="BQ20" i="43"/>
  <c r="BP20" i="43"/>
  <c r="BO20" i="43"/>
  <c r="AK20" i="43"/>
  <c r="AJ20" i="43"/>
  <c r="AI20" i="43"/>
  <c r="AH20" i="43"/>
  <c r="AG20" i="43"/>
  <c r="AF20" i="43"/>
  <c r="AE20" i="43"/>
  <c r="AD20" i="43"/>
  <c r="AB20" i="43"/>
  <c r="AA20" i="43"/>
  <c r="Z20" i="43"/>
  <c r="Y20" i="43"/>
  <c r="X20" i="43"/>
  <c r="W20" i="43"/>
  <c r="V20" i="43"/>
  <c r="U20" i="43"/>
  <c r="BV19" i="43"/>
  <c r="BU19" i="43"/>
  <c r="BT19" i="43"/>
  <c r="BS19" i="43"/>
  <c r="BR19" i="43"/>
  <c r="BQ19" i="43"/>
  <c r="BP19" i="43"/>
  <c r="BO19" i="43"/>
  <c r="AK19" i="43"/>
  <c r="AJ19" i="43"/>
  <c r="AI19" i="43"/>
  <c r="AH19" i="43"/>
  <c r="AG19" i="43"/>
  <c r="AF19" i="43"/>
  <c r="AE19" i="43"/>
  <c r="AD19" i="43"/>
  <c r="AB19" i="43"/>
  <c r="AA19" i="43"/>
  <c r="Z19" i="43"/>
  <c r="Y19" i="43"/>
  <c r="X19" i="43"/>
  <c r="W19" i="43"/>
  <c r="V19" i="43"/>
  <c r="U19" i="43"/>
  <c r="BV18" i="43"/>
  <c r="BU18" i="43"/>
  <c r="BT18" i="43"/>
  <c r="BS18" i="43"/>
  <c r="BR18" i="43"/>
  <c r="BQ18" i="43"/>
  <c r="BP18" i="43"/>
  <c r="BO18" i="43"/>
  <c r="AK18" i="43"/>
  <c r="AJ18" i="43"/>
  <c r="AI18" i="43"/>
  <c r="AH18" i="43"/>
  <c r="AG18" i="43"/>
  <c r="AF18" i="43"/>
  <c r="AE18" i="43"/>
  <c r="AD18" i="43"/>
  <c r="AB18" i="43"/>
  <c r="AA18" i="43"/>
  <c r="Z18" i="43"/>
  <c r="Y18" i="43"/>
  <c r="X18" i="43"/>
  <c r="W18" i="43"/>
  <c r="V18" i="43"/>
  <c r="U18" i="43"/>
  <c r="BV17" i="43"/>
  <c r="BU17" i="43"/>
  <c r="BT17" i="43"/>
  <c r="BS17" i="43"/>
  <c r="BR17" i="43"/>
  <c r="BQ17" i="43"/>
  <c r="BP17" i="43"/>
  <c r="BO17" i="43"/>
  <c r="AK17" i="43"/>
  <c r="AJ17" i="43"/>
  <c r="AI17" i="43"/>
  <c r="AH17" i="43"/>
  <c r="AG17" i="43"/>
  <c r="AF17" i="43"/>
  <c r="AE17" i="43"/>
  <c r="AD17" i="43"/>
  <c r="AB17" i="43"/>
  <c r="AA17" i="43"/>
  <c r="Z17" i="43"/>
  <c r="Y17" i="43"/>
  <c r="X17" i="43"/>
  <c r="W17" i="43"/>
  <c r="V17" i="43"/>
  <c r="U17" i="43"/>
  <c r="BV16" i="43"/>
  <c r="BU16" i="43"/>
  <c r="BT16" i="43"/>
  <c r="BS16" i="43"/>
  <c r="BR16" i="43"/>
  <c r="BQ16" i="43"/>
  <c r="BP16" i="43"/>
  <c r="BO16" i="43"/>
  <c r="AK16" i="43"/>
  <c r="AJ16" i="43"/>
  <c r="AI16" i="43"/>
  <c r="AH16" i="43"/>
  <c r="AG16" i="43"/>
  <c r="AF16" i="43"/>
  <c r="AE16" i="43"/>
  <c r="AD16" i="43"/>
  <c r="AB16" i="43"/>
  <c r="AA16" i="43"/>
  <c r="Z16" i="43"/>
  <c r="Y16" i="43"/>
  <c r="X16" i="43"/>
  <c r="W16" i="43"/>
  <c r="V16" i="43"/>
  <c r="U16" i="43"/>
  <c r="BV15" i="43"/>
  <c r="BU15" i="43"/>
  <c r="BT15" i="43"/>
  <c r="BS15" i="43"/>
  <c r="BR15" i="43"/>
  <c r="BQ15" i="43"/>
  <c r="BP15" i="43"/>
  <c r="BO15" i="43"/>
  <c r="BB43" i="43"/>
  <c r="AX43" i="43"/>
  <c r="AS43" i="43"/>
  <c r="AO43" i="43"/>
  <c r="AK15" i="43"/>
  <c r="AJ15" i="43"/>
  <c r="AI15" i="43"/>
  <c r="AH15" i="43"/>
  <c r="AG15" i="43"/>
  <c r="AF15" i="43"/>
  <c r="AE15" i="43"/>
  <c r="AD15" i="43"/>
  <c r="AB15" i="43"/>
  <c r="AA15" i="43"/>
  <c r="Z15" i="43"/>
  <c r="Y15" i="43"/>
  <c r="X15" i="43"/>
  <c r="W15" i="43"/>
  <c r="V15" i="43"/>
  <c r="U15" i="43"/>
  <c r="S45" i="42"/>
  <c r="F45" i="42" s="1"/>
  <c r="S43" i="42"/>
  <c r="BV42" i="42"/>
  <c r="BU42" i="42"/>
  <c r="BT42" i="42"/>
  <c r="BS42" i="42"/>
  <c r="BR42" i="42"/>
  <c r="BQ42" i="42"/>
  <c r="BP42" i="42"/>
  <c r="BO42" i="42"/>
  <c r="AK42" i="42"/>
  <c r="AJ42" i="42"/>
  <c r="AI42" i="42"/>
  <c r="AH42" i="42"/>
  <c r="AG42" i="42"/>
  <c r="AF42" i="42"/>
  <c r="AE42" i="42"/>
  <c r="AD42" i="42"/>
  <c r="AB42" i="42"/>
  <c r="AA42" i="42"/>
  <c r="Z42" i="42"/>
  <c r="Y42" i="42"/>
  <c r="X42" i="42"/>
  <c r="W42" i="42"/>
  <c r="V42" i="42"/>
  <c r="U42" i="42"/>
  <c r="BV41" i="42"/>
  <c r="BU41" i="42"/>
  <c r="BT41" i="42"/>
  <c r="BS41" i="42"/>
  <c r="BR41" i="42"/>
  <c r="BQ41" i="42"/>
  <c r="BP41" i="42"/>
  <c r="BO41" i="42"/>
  <c r="AK41" i="42"/>
  <c r="AJ41" i="42"/>
  <c r="AI41" i="42"/>
  <c r="AH41" i="42"/>
  <c r="AG41" i="42"/>
  <c r="AF41" i="42"/>
  <c r="AE41" i="42"/>
  <c r="AD41" i="42"/>
  <c r="AB41" i="42"/>
  <c r="AA41" i="42"/>
  <c r="Z41" i="42"/>
  <c r="Y41" i="42"/>
  <c r="X41" i="42"/>
  <c r="W41" i="42"/>
  <c r="V41" i="42"/>
  <c r="U41" i="42"/>
  <c r="BV40" i="42"/>
  <c r="BU40" i="42"/>
  <c r="BT40" i="42"/>
  <c r="BS40" i="42"/>
  <c r="BR40" i="42"/>
  <c r="BQ40" i="42"/>
  <c r="BP40" i="42"/>
  <c r="BO40" i="42"/>
  <c r="AK40" i="42"/>
  <c r="AJ40" i="42"/>
  <c r="AI40" i="42"/>
  <c r="AH40" i="42"/>
  <c r="AG40" i="42"/>
  <c r="AF40" i="42"/>
  <c r="AE40" i="42"/>
  <c r="AD40" i="42"/>
  <c r="AB40" i="42"/>
  <c r="AA40" i="42"/>
  <c r="Z40" i="42"/>
  <c r="Y40" i="42"/>
  <c r="X40" i="42"/>
  <c r="W40" i="42"/>
  <c r="V40" i="42"/>
  <c r="U40" i="42"/>
  <c r="BV39" i="42"/>
  <c r="BU39" i="42"/>
  <c r="BT39" i="42"/>
  <c r="BS39" i="42"/>
  <c r="BR39" i="42"/>
  <c r="BQ39" i="42"/>
  <c r="BP39" i="42"/>
  <c r="BO39" i="42"/>
  <c r="AK39" i="42"/>
  <c r="AJ39" i="42"/>
  <c r="AI39" i="42"/>
  <c r="AH39" i="42"/>
  <c r="AG39" i="42"/>
  <c r="AF39" i="42"/>
  <c r="AE39" i="42"/>
  <c r="AD39" i="42"/>
  <c r="AB39" i="42"/>
  <c r="AA39" i="42"/>
  <c r="Z39" i="42"/>
  <c r="Y39" i="42"/>
  <c r="X39" i="42"/>
  <c r="W39" i="42"/>
  <c r="V39" i="42"/>
  <c r="U39" i="42"/>
  <c r="BV38" i="42"/>
  <c r="BU38" i="42"/>
  <c r="BT38" i="42"/>
  <c r="BS38" i="42"/>
  <c r="BR38" i="42"/>
  <c r="BQ38" i="42"/>
  <c r="BP38" i="42"/>
  <c r="BO38" i="42"/>
  <c r="AK38" i="42"/>
  <c r="AJ38" i="42"/>
  <c r="AI38" i="42"/>
  <c r="AH38" i="42"/>
  <c r="AG38" i="42"/>
  <c r="AF38" i="42"/>
  <c r="AE38" i="42"/>
  <c r="AD38" i="42"/>
  <c r="AB38" i="42"/>
  <c r="AA38" i="42"/>
  <c r="Z38" i="42"/>
  <c r="Y38" i="42"/>
  <c r="X38" i="42"/>
  <c r="W38" i="42"/>
  <c r="V38" i="42"/>
  <c r="U38" i="42"/>
  <c r="BV37" i="42"/>
  <c r="BU37" i="42"/>
  <c r="BT37" i="42"/>
  <c r="BS37" i="42"/>
  <c r="BR37" i="42"/>
  <c r="BQ37" i="42"/>
  <c r="BP37" i="42"/>
  <c r="BO37" i="42"/>
  <c r="AK37" i="42"/>
  <c r="AJ37" i="42"/>
  <c r="AI37" i="42"/>
  <c r="AH37" i="42"/>
  <c r="AG37" i="42"/>
  <c r="AF37" i="42"/>
  <c r="AE37" i="42"/>
  <c r="AD37" i="42"/>
  <c r="AB37" i="42"/>
  <c r="AA37" i="42"/>
  <c r="Z37" i="42"/>
  <c r="Y37" i="42"/>
  <c r="X37" i="42"/>
  <c r="W37" i="42"/>
  <c r="V37" i="42"/>
  <c r="U37" i="42"/>
  <c r="BV36" i="42"/>
  <c r="BU36" i="42"/>
  <c r="BT36" i="42"/>
  <c r="BS36" i="42"/>
  <c r="BR36" i="42"/>
  <c r="BQ36" i="42"/>
  <c r="BP36" i="42"/>
  <c r="BO36" i="42"/>
  <c r="AK36" i="42"/>
  <c r="AJ36" i="42"/>
  <c r="AI36" i="42"/>
  <c r="AH36" i="42"/>
  <c r="AG36" i="42"/>
  <c r="AF36" i="42"/>
  <c r="AE36" i="42"/>
  <c r="AD36" i="42"/>
  <c r="AB36" i="42"/>
  <c r="AA36" i="42"/>
  <c r="Z36" i="42"/>
  <c r="Y36" i="42"/>
  <c r="X36" i="42"/>
  <c r="W36" i="42"/>
  <c r="V36" i="42"/>
  <c r="U36" i="42"/>
  <c r="BV35" i="42"/>
  <c r="BU35" i="42"/>
  <c r="BT35" i="42"/>
  <c r="BS35" i="42"/>
  <c r="BR35" i="42"/>
  <c r="BQ35" i="42"/>
  <c r="BP35" i="42"/>
  <c r="BO35" i="42"/>
  <c r="AK35" i="42"/>
  <c r="AJ35" i="42"/>
  <c r="AI35" i="42"/>
  <c r="AH35" i="42"/>
  <c r="AG35" i="42"/>
  <c r="AF35" i="42"/>
  <c r="AE35" i="42"/>
  <c r="AD35" i="42"/>
  <c r="AB35" i="42"/>
  <c r="AA35" i="42"/>
  <c r="Z35" i="42"/>
  <c r="Y35" i="42"/>
  <c r="X35" i="42"/>
  <c r="W35" i="42"/>
  <c r="V35" i="42"/>
  <c r="U35" i="42"/>
  <c r="BV34" i="42"/>
  <c r="BU34" i="42"/>
  <c r="BT34" i="42"/>
  <c r="BS34" i="42"/>
  <c r="BR34" i="42"/>
  <c r="BQ34" i="42"/>
  <c r="BP34" i="42"/>
  <c r="BO34" i="42"/>
  <c r="AK34" i="42"/>
  <c r="AJ34" i="42"/>
  <c r="AI34" i="42"/>
  <c r="AH34" i="42"/>
  <c r="AG34" i="42"/>
  <c r="AF34" i="42"/>
  <c r="AE34" i="42"/>
  <c r="AD34" i="42"/>
  <c r="AB34" i="42"/>
  <c r="AA34" i="42"/>
  <c r="Z34" i="42"/>
  <c r="Y34" i="42"/>
  <c r="X34" i="42"/>
  <c r="W34" i="42"/>
  <c r="V34" i="42"/>
  <c r="U34" i="42"/>
  <c r="BV33" i="42"/>
  <c r="BU33" i="42"/>
  <c r="BT33" i="42"/>
  <c r="BS33" i="42"/>
  <c r="BR33" i="42"/>
  <c r="BQ33" i="42"/>
  <c r="BP33" i="42"/>
  <c r="BO33" i="42"/>
  <c r="AK33" i="42"/>
  <c r="AJ33" i="42"/>
  <c r="AI33" i="42"/>
  <c r="AH33" i="42"/>
  <c r="AG33" i="42"/>
  <c r="AF33" i="42"/>
  <c r="AE33" i="42"/>
  <c r="AD33" i="42"/>
  <c r="AB33" i="42"/>
  <c r="AA33" i="42"/>
  <c r="Z33" i="42"/>
  <c r="Y33" i="42"/>
  <c r="X33" i="42"/>
  <c r="W33" i="42"/>
  <c r="V33" i="42"/>
  <c r="U33" i="42"/>
  <c r="BV32" i="42"/>
  <c r="BU32" i="42"/>
  <c r="BT32" i="42"/>
  <c r="BS32" i="42"/>
  <c r="BR32" i="42"/>
  <c r="BQ32" i="42"/>
  <c r="BP32" i="42"/>
  <c r="BO32" i="42"/>
  <c r="AK32" i="42"/>
  <c r="AJ32" i="42"/>
  <c r="AI32" i="42"/>
  <c r="AH32" i="42"/>
  <c r="AG32" i="42"/>
  <c r="AF32" i="42"/>
  <c r="AE32" i="42"/>
  <c r="AD32" i="42"/>
  <c r="AB32" i="42"/>
  <c r="AA32" i="42"/>
  <c r="Z32" i="42"/>
  <c r="Y32" i="42"/>
  <c r="X32" i="42"/>
  <c r="W32" i="42"/>
  <c r="V32" i="42"/>
  <c r="U32" i="42"/>
  <c r="BV31" i="42"/>
  <c r="BU31" i="42"/>
  <c r="BT31" i="42"/>
  <c r="BS31" i="42"/>
  <c r="BR31" i="42"/>
  <c r="BQ31" i="42"/>
  <c r="BP31" i="42"/>
  <c r="BO31" i="42"/>
  <c r="AK31" i="42"/>
  <c r="AJ31" i="42"/>
  <c r="AI31" i="42"/>
  <c r="AH31" i="42"/>
  <c r="AG31" i="42"/>
  <c r="AF31" i="42"/>
  <c r="AE31" i="42"/>
  <c r="AD31" i="42"/>
  <c r="AB31" i="42"/>
  <c r="AA31" i="42"/>
  <c r="Z31" i="42"/>
  <c r="Y31" i="42"/>
  <c r="X31" i="42"/>
  <c r="W31" i="42"/>
  <c r="V31" i="42"/>
  <c r="U31" i="42"/>
  <c r="BV30" i="42"/>
  <c r="BU30" i="42"/>
  <c r="BT30" i="42"/>
  <c r="BS30" i="42"/>
  <c r="BR30" i="42"/>
  <c r="BQ30" i="42"/>
  <c r="BP30" i="42"/>
  <c r="BO30" i="42"/>
  <c r="AK30" i="42"/>
  <c r="AJ30" i="42"/>
  <c r="AI30" i="42"/>
  <c r="AH30" i="42"/>
  <c r="AG30" i="42"/>
  <c r="AF30" i="42"/>
  <c r="AE30" i="42"/>
  <c r="AD30" i="42"/>
  <c r="AB30" i="42"/>
  <c r="AA30" i="42"/>
  <c r="Z30" i="42"/>
  <c r="Y30" i="42"/>
  <c r="X30" i="42"/>
  <c r="W30" i="42"/>
  <c r="V30" i="42"/>
  <c r="U30" i="42"/>
  <c r="BV29" i="42"/>
  <c r="BU29" i="42"/>
  <c r="BT29" i="42"/>
  <c r="BS29" i="42"/>
  <c r="BR29" i="42"/>
  <c r="BQ29" i="42"/>
  <c r="BP29" i="42"/>
  <c r="BO29" i="42"/>
  <c r="AK29" i="42"/>
  <c r="AJ29" i="42"/>
  <c r="AI29" i="42"/>
  <c r="AH29" i="42"/>
  <c r="AG29" i="42"/>
  <c r="AF29" i="42"/>
  <c r="AE29" i="42"/>
  <c r="AD29" i="42"/>
  <c r="AB29" i="42"/>
  <c r="AA29" i="42"/>
  <c r="Z29" i="42"/>
  <c r="Y29" i="42"/>
  <c r="X29" i="42"/>
  <c r="W29" i="42"/>
  <c r="V29" i="42"/>
  <c r="U29" i="42"/>
  <c r="BV28" i="42"/>
  <c r="BU28" i="42"/>
  <c r="BT28" i="42"/>
  <c r="BS28" i="42"/>
  <c r="BR28" i="42"/>
  <c r="BQ28" i="42"/>
  <c r="BP28" i="42"/>
  <c r="BO28" i="42"/>
  <c r="AK28" i="42"/>
  <c r="AJ28" i="42"/>
  <c r="AI28" i="42"/>
  <c r="AH28" i="42"/>
  <c r="AG28" i="42"/>
  <c r="AF28" i="42"/>
  <c r="AE28" i="42"/>
  <c r="AD28" i="42"/>
  <c r="AB28" i="42"/>
  <c r="AA28" i="42"/>
  <c r="Z28" i="42"/>
  <c r="Y28" i="42"/>
  <c r="X28" i="42"/>
  <c r="W28" i="42"/>
  <c r="V28" i="42"/>
  <c r="U28" i="42"/>
  <c r="BV27" i="42"/>
  <c r="BU27" i="42"/>
  <c r="BT27" i="42"/>
  <c r="BS27" i="42"/>
  <c r="BR27" i="42"/>
  <c r="BQ27" i="42"/>
  <c r="BP27" i="42"/>
  <c r="BO27" i="42"/>
  <c r="AK27" i="42"/>
  <c r="AJ27" i="42"/>
  <c r="AI27" i="42"/>
  <c r="AH27" i="42"/>
  <c r="AG27" i="42"/>
  <c r="AF27" i="42"/>
  <c r="AE27" i="42"/>
  <c r="AD27" i="42"/>
  <c r="AB27" i="42"/>
  <c r="AA27" i="42"/>
  <c r="Z27" i="42"/>
  <c r="Y27" i="42"/>
  <c r="X27" i="42"/>
  <c r="W27" i="42"/>
  <c r="V27" i="42"/>
  <c r="U27" i="42"/>
  <c r="BV26" i="42"/>
  <c r="BU26" i="42"/>
  <c r="BT26" i="42"/>
  <c r="BS26" i="42"/>
  <c r="BR26" i="42"/>
  <c r="BQ26" i="42"/>
  <c r="BP26" i="42"/>
  <c r="BO26" i="42"/>
  <c r="AK26" i="42"/>
  <c r="AJ26" i="42"/>
  <c r="AI26" i="42"/>
  <c r="AH26" i="42"/>
  <c r="AG26" i="42"/>
  <c r="AF26" i="42"/>
  <c r="AE26" i="42"/>
  <c r="AD26" i="42"/>
  <c r="AB26" i="42"/>
  <c r="AA26" i="42"/>
  <c r="Z26" i="42"/>
  <c r="Y26" i="42"/>
  <c r="X26" i="42"/>
  <c r="W26" i="42"/>
  <c r="V26" i="42"/>
  <c r="U26" i="42"/>
  <c r="BV25" i="42"/>
  <c r="BU25" i="42"/>
  <c r="BT25" i="42"/>
  <c r="BS25" i="42"/>
  <c r="BR25" i="42"/>
  <c r="BQ25" i="42"/>
  <c r="BP25" i="42"/>
  <c r="BO25" i="42"/>
  <c r="AK25" i="42"/>
  <c r="AJ25" i="42"/>
  <c r="AI25" i="42"/>
  <c r="AH25" i="42"/>
  <c r="AG25" i="42"/>
  <c r="AF25" i="42"/>
  <c r="AE25" i="42"/>
  <c r="AD25" i="42"/>
  <c r="AB25" i="42"/>
  <c r="AA25" i="42"/>
  <c r="Z25" i="42"/>
  <c r="Y25" i="42"/>
  <c r="X25" i="42"/>
  <c r="W25" i="42"/>
  <c r="V25" i="42"/>
  <c r="U25" i="42"/>
  <c r="BV24" i="42"/>
  <c r="BU24" i="42"/>
  <c r="BT24" i="42"/>
  <c r="BS24" i="42"/>
  <c r="BR24" i="42"/>
  <c r="BQ24" i="42"/>
  <c r="BP24" i="42"/>
  <c r="BO24" i="42"/>
  <c r="AK24" i="42"/>
  <c r="AJ24" i="42"/>
  <c r="AI24" i="42"/>
  <c r="AH24" i="42"/>
  <c r="AG24" i="42"/>
  <c r="AF24" i="42"/>
  <c r="AE24" i="42"/>
  <c r="AD24" i="42"/>
  <c r="AB24" i="42"/>
  <c r="AA24" i="42"/>
  <c r="Z24" i="42"/>
  <c r="Y24" i="42"/>
  <c r="X24" i="42"/>
  <c r="W24" i="42"/>
  <c r="V24" i="42"/>
  <c r="U24" i="42"/>
  <c r="BV23" i="42"/>
  <c r="BU23" i="42"/>
  <c r="BT23" i="42"/>
  <c r="BS23" i="42"/>
  <c r="BR23" i="42"/>
  <c r="BQ23" i="42"/>
  <c r="BP23" i="42"/>
  <c r="BO23" i="42"/>
  <c r="AK23" i="42"/>
  <c r="AJ23" i="42"/>
  <c r="AI23" i="42"/>
  <c r="AH23" i="42"/>
  <c r="AG23" i="42"/>
  <c r="AF23" i="42"/>
  <c r="AE23" i="42"/>
  <c r="AD23" i="42"/>
  <c r="AB23" i="42"/>
  <c r="AA23" i="42"/>
  <c r="Z23" i="42"/>
  <c r="Y23" i="42"/>
  <c r="X23" i="42"/>
  <c r="W23" i="42"/>
  <c r="V23" i="42"/>
  <c r="U23" i="42"/>
  <c r="BV22" i="42"/>
  <c r="BU22" i="42"/>
  <c r="BT22" i="42"/>
  <c r="BS22" i="42"/>
  <c r="BR22" i="42"/>
  <c r="BQ22" i="42"/>
  <c r="BP22" i="42"/>
  <c r="BO22" i="42"/>
  <c r="AK22" i="42"/>
  <c r="AJ22" i="42"/>
  <c r="AI22" i="42"/>
  <c r="AH22" i="42"/>
  <c r="AG22" i="42"/>
  <c r="AF22" i="42"/>
  <c r="AE22" i="42"/>
  <c r="AD22" i="42"/>
  <c r="AB22" i="42"/>
  <c r="AA22" i="42"/>
  <c r="Z22" i="42"/>
  <c r="Y22" i="42"/>
  <c r="X22" i="42"/>
  <c r="W22" i="42"/>
  <c r="V22" i="42"/>
  <c r="U22" i="42"/>
  <c r="BV21" i="42"/>
  <c r="BU21" i="42"/>
  <c r="BT21" i="42"/>
  <c r="BS21" i="42"/>
  <c r="BR21" i="42"/>
  <c r="BQ21" i="42"/>
  <c r="BP21" i="42"/>
  <c r="BO21" i="42"/>
  <c r="AK21" i="42"/>
  <c r="AJ21" i="42"/>
  <c r="AI21" i="42"/>
  <c r="AH21" i="42"/>
  <c r="AG21" i="42"/>
  <c r="AF21" i="42"/>
  <c r="AE21" i="42"/>
  <c r="AD21" i="42"/>
  <c r="AB21" i="42"/>
  <c r="AA21" i="42"/>
  <c r="Z21" i="42"/>
  <c r="Y21" i="42"/>
  <c r="X21" i="42"/>
  <c r="W21" i="42"/>
  <c r="V21" i="42"/>
  <c r="U21" i="42"/>
  <c r="BV20" i="42"/>
  <c r="BU20" i="42"/>
  <c r="BT20" i="42"/>
  <c r="BS20" i="42"/>
  <c r="BR20" i="42"/>
  <c r="BQ20" i="42"/>
  <c r="BP20" i="42"/>
  <c r="BO20" i="42"/>
  <c r="AK20" i="42"/>
  <c r="AJ20" i="42"/>
  <c r="AI20" i="42"/>
  <c r="AH20" i="42"/>
  <c r="AG20" i="42"/>
  <c r="AF20" i="42"/>
  <c r="AE20" i="42"/>
  <c r="AD20" i="42"/>
  <c r="AB20" i="42"/>
  <c r="AA20" i="42"/>
  <c r="Z20" i="42"/>
  <c r="Y20" i="42"/>
  <c r="X20" i="42"/>
  <c r="W20" i="42"/>
  <c r="V20" i="42"/>
  <c r="U20" i="42"/>
  <c r="BV19" i="42"/>
  <c r="BU19" i="42"/>
  <c r="BT19" i="42"/>
  <c r="BS19" i="42"/>
  <c r="BR19" i="42"/>
  <c r="BQ19" i="42"/>
  <c r="BP19" i="42"/>
  <c r="BO19" i="42"/>
  <c r="AK19" i="42"/>
  <c r="AJ19" i="42"/>
  <c r="AI19" i="42"/>
  <c r="AH19" i="42"/>
  <c r="AG19" i="42"/>
  <c r="AF19" i="42"/>
  <c r="AE19" i="42"/>
  <c r="AD19" i="42"/>
  <c r="AB19" i="42"/>
  <c r="AA19" i="42"/>
  <c r="Z19" i="42"/>
  <c r="Y19" i="42"/>
  <c r="X19" i="42"/>
  <c r="W19" i="42"/>
  <c r="V19" i="42"/>
  <c r="U19" i="42"/>
  <c r="BV18" i="42"/>
  <c r="BU18" i="42"/>
  <c r="BT18" i="42"/>
  <c r="BS18" i="42"/>
  <c r="BR18" i="42"/>
  <c r="BQ18" i="42"/>
  <c r="BP18" i="42"/>
  <c r="BO18" i="42"/>
  <c r="AK18" i="42"/>
  <c r="AJ18" i="42"/>
  <c r="AI18" i="42"/>
  <c r="AH18" i="42"/>
  <c r="AG18" i="42"/>
  <c r="AF18" i="42"/>
  <c r="AE18" i="42"/>
  <c r="AD18" i="42"/>
  <c r="AB18" i="42"/>
  <c r="AA18" i="42"/>
  <c r="Z18" i="42"/>
  <c r="Y18" i="42"/>
  <c r="X18" i="42"/>
  <c r="W18" i="42"/>
  <c r="V18" i="42"/>
  <c r="U18" i="42"/>
  <c r="BV17" i="42"/>
  <c r="BU17" i="42"/>
  <c r="BT17" i="42"/>
  <c r="BS17" i="42"/>
  <c r="BR17" i="42"/>
  <c r="BQ17" i="42"/>
  <c r="BP17" i="42"/>
  <c r="BO17" i="42"/>
  <c r="AK17" i="42"/>
  <c r="AJ17" i="42"/>
  <c r="AI17" i="42"/>
  <c r="AH17" i="42"/>
  <c r="AG17" i="42"/>
  <c r="AF17" i="42"/>
  <c r="AE17" i="42"/>
  <c r="AD17" i="42"/>
  <c r="AB17" i="42"/>
  <c r="AA17" i="42"/>
  <c r="Z17" i="42"/>
  <c r="Y17" i="42"/>
  <c r="X17" i="42"/>
  <c r="W17" i="42"/>
  <c r="V17" i="42"/>
  <c r="U17" i="42"/>
  <c r="BV16" i="42"/>
  <c r="BU16" i="42"/>
  <c r="BT16" i="42"/>
  <c r="BS16" i="42"/>
  <c r="BR16" i="42"/>
  <c r="BQ16" i="42"/>
  <c r="BP16" i="42"/>
  <c r="BO16" i="42"/>
  <c r="AK16" i="42"/>
  <c r="AJ16" i="42"/>
  <c r="AI16" i="42"/>
  <c r="AH16" i="42"/>
  <c r="AG16" i="42"/>
  <c r="AF16" i="42"/>
  <c r="AE16" i="42"/>
  <c r="AD16" i="42"/>
  <c r="AB16" i="42"/>
  <c r="AA16" i="42"/>
  <c r="Z16" i="42"/>
  <c r="Y16" i="42"/>
  <c r="X16" i="42"/>
  <c r="W16" i="42"/>
  <c r="V16" i="42"/>
  <c r="U16" i="42"/>
  <c r="BV15" i="42"/>
  <c r="BU15" i="42"/>
  <c r="BT15" i="42"/>
  <c r="BS15" i="42"/>
  <c r="BR15" i="42"/>
  <c r="BQ15" i="42"/>
  <c r="BP15" i="42"/>
  <c r="BO15" i="42"/>
  <c r="BC43" i="42"/>
  <c r="BA43" i="42"/>
  <c r="AZ43" i="42"/>
  <c r="AY43" i="42"/>
  <c r="AW43" i="42"/>
  <c r="AV43" i="42"/>
  <c r="AT43" i="42"/>
  <c r="AR43" i="42"/>
  <c r="AQ43" i="42"/>
  <c r="AP43" i="42"/>
  <c r="AN43" i="42"/>
  <c r="AM43" i="42"/>
  <c r="AK15" i="42"/>
  <c r="AJ15" i="42"/>
  <c r="AI15" i="42"/>
  <c r="AH15" i="42"/>
  <c r="AG15" i="42"/>
  <c r="AF15" i="42"/>
  <c r="AE15" i="42"/>
  <c r="AD15" i="42"/>
  <c r="AB15" i="42"/>
  <c r="AA15" i="42"/>
  <c r="Z15" i="42"/>
  <c r="Y15" i="42"/>
  <c r="X15" i="42"/>
  <c r="W15" i="42"/>
  <c r="V15" i="42"/>
  <c r="U15" i="42"/>
  <c r="S45" i="41"/>
  <c r="F45" i="41" s="1"/>
  <c r="S43" i="41"/>
  <c r="P45" i="41" s="1"/>
  <c r="T28" i="49" s="1"/>
  <c r="BV42" i="41"/>
  <c r="BU42" i="41"/>
  <c r="BT42" i="41"/>
  <c r="BS42" i="41"/>
  <c r="BR42" i="41"/>
  <c r="BQ42" i="41"/>
  <c r="BP42" i="41"/>
  <c r="BO42" i="41"/>
  <c r="AK42" i="41"/>
  <c r="AJ42" i="41"/>
  <c r="AI42" i="41"/>
  <c r="AH42" i="41"/>
  <c r="AG42" i="41"/>
  <c r="AF42" i="41"/>
  <c r="AE42" i="41"/>
  <c r="AD42" i="41"/>
  <c r="AB42" i="41"/>
  <c r="AA42" i="41"/>
  <c r="Z42" i="41"/>
  <c r="Y42" i="41"/>
  <c r="X42" i="41"/>
  <c r="W42" i="41"/>
  <c r="V42" i="41"/>
  <c r="U42" i="41"/>
  <c r="BV41" i="41"/>
  <c r="BU41" i="41"/>
  <c r="BT41" i="41"/>
  <c r="BS41" i="41"/>
  <c r="BR41" i="41"/>
  <c r="BQ41" i="41"/>
  <c r="BP41" i="41"/>
  <c r="BO41" i="41"/>
  <c r="AK41" i="41"/>
  <c r="AJ41" i="41"/>
  <c r="AI41" i="41"/>
  <c r="AH41" i="41"/>
  <c r="AG41" i="41"/>
  <c r="AF41" i="41"/>
  <c r="AE41" i="41"/>
  <c r="AD41" i="41"/>
  <c r="AB41" i="41"/>
  <c r="AA41" i="41"/>
  <c r="Z41" i="41"/>
  <c r="Y41" i="41"/>
  <c r="X41" i="41"/>
  <c r="W41" i="41"/>
  <c r="V41" i="41"/>
  <c r="U41" i="41"/>
  <c r="BV40" i="41"/>
  <c r="BU40" i="41"/>
  <c r="BT40" i="41"/>
  <c r="BS40" i="41"/>
  <c r="BR40" i="41"/>
  <c r="BQ40" i="41"/>
  <c r="BP40" i="41"/>
  <c r="BO40" i="41"/>
  <c r="AK40" i="41"/>
  <c r="AJ40" i="41"/>
  <c r="AI40" i="41"/>
  <c r="AH40" i="41"/>
  <c r="AG40" i="41"/>
  <c r="AF40" i="41"/>
  <c r="AE40" i="41"/>
  <c r="AD40" i="41"/>
  <c r="AB40" i="41"/>
  <c r="AA40" i="41"/>
  <c r="Z40" i="41"/>
  <c r="Y40" i="41"/>
  <c r="X40" i="41"/>
  <c r="W40" i="41"/>
  <c r="V40" i="41"/>
  <c r="U40" i="41"/>
  <c r="BV39" i="41"/>
  <c r="BU39" i="41"/>
  <c r="BT39" i="41"/>
  <c r="BS39" i="41"/>
  <c r="BR39" i="41"/>
  <c r="BQ39" i="41"/>
  <c r="BP39" i="41"/>
  <c r="BO39" i="41"/>
  <c r="AK39" i="41"/>
  <c r="AJ39" i="41"/>
  <c r="AI39" i="41"/>
  <c r="AH39" i="41"/>
  <c r="AG39" i="41"/>
  <c r="AF39" i="41"/>
  <c r="AE39" i="41"/>
  <c r="AD39" i="41"/>
  <c r="AB39" i="41"/>
  <c r="AA39" i="41"/>
  <c r="Z39" i="41"/>
  <c r="Y39" i="41"/>
  <c r="X39" i="41"/>
  <c r="W39" i="41"/>
  <c r="V39" i="41"/>
  <c r="U39" i="41"/>
  <c r="BV38" i="41"/>
  <c r="BU38" i="41"/>
  <c r="BT38" i="41"/>
  <c r="BS38" i="41"/>
  <c r="BR38" i="41"/>
  <c r="BQ38" i="41"/>
  <c r="BP38" i="41"/>
  <c r="BO38" i="41"/>
  <c r="AK38" i="41"/>
  <c r="AJ38" i="41"/>
  <c r="AI38" i="41"/>
  <c r="AH38" i="41"/>
  <c r="AG38" i="41"/>
  <c r="AF38" i="41"/>
  <c r="AE38" i="41"/>
  <c r="AD38" i="41"/>
  <c r="AB38" i="41"/>
  <c r="AA38" i="41"/>
  <c r="Z38" i="41"/>
  <c r="Y38" i="41"/>
  <c r="X38" i="41"/>
  <c r="W38" i="41"/>
  <c r="V38" i="41"/>
  <c r="U38" i="41"/>
  <c r="BV37" i="41"/>
  <c r="BU37" i="41"/>
  <c r="BT37" i="41"/>
  <c r="BS37" i="41"/>
  <c r="BR37" i="41"/>
  <c r="BQ37" i="41"/>
  <c r="BP37" i="41"/>
  <c r="BO37" i="41"/>
  <c r="AK37" i="41"/>
  <c r="AJ37" i="41"/>
  <c r="AI37" i="41"/>
  <c r="AH37" i="41"/>
  <c r="AG37" i="41"/>
  <c r="AF37" i="41"/>
  <c r="AE37" i="41"/>
  <c r="AD37" i="41"/>
  <c r="AB37" i="41"/>
  <c r="AA37" i="41"/>
  <c r="Z37" i="41"/>
  <c r="Y37" i="41"/>
  <c r="X37" i="41"/>
  <c r="W37" i="41"/>
  <c r="V37" i="41"/>
  <c r="U37" i="41"/>
  <c r="BV36" i="41"/>
  <c r="BU36" i="41"/>
  <c r="BT36" i="41"/>
  <c r="BS36" i="41"/>
  <c r="BR36" i="41"/>
  <c r="BQ36" i="41"/>
  <c r="BP36" i="41"/>
  <c r="BO36" i="41"/>
  <c r="AK36" i="41"/>
  <c r="AJ36" i="41"/>
  <c r="AI36" i="41"/>
  <c r="AH36" i="41"/>
  <c r="AG36" i="41"/>
  <c r="AF36" i="41"/>
  <c r="AE36" i="41"/>
  <c r="AD36" i="41"/>
  <c r="AB36" i="41"/>
  <c r="AA36" i="41"/>
  <c r="Z36" i="41"/>
  <c r="Y36" i="41"/>
  <c r="X36" i="41"/>
  <c r="W36" i="41"/>
  <c r="V36" i="41"/>
  <c r="U36" i="41"/>
  <c r="BV35" i="41"/>
  <c r="BU35" i="41"/>
  <c r="BT35" i="41"/>
  <c r="BS35" i="41"/>
  <c r="BR35" i="41"/>
  <c r="BQ35" i="41"/>
  <c r="BP35" i="41"/>
  <c r="BO35" i="41"/>
  <c r="AK35" i="41"/>
  <c r="AJ35" i="41"/>
  <c r="AI35" i="41"/>
  <c r="AH35" i="41"/>
  <c r="AG35" i="41"/>
  <c r="AF35" i="41"/>
  <c r="AE35" i="41"/>
  <c r="AD35" i="41"/>
  <c r="AB35" i="41"/>
  <c r="AA35" i="41"/>
  <c r="Z35" i="41"/>
  <c r="Y35" i="41"/>
  <c r="X35" i="41"/>
  <c r="W35" i="41"/>
  <c r="V35" i="41"/>
  <c r="U35" i="41"/>
  <c r="BV34" i="41"/>
  <c r="BU34" i="41"/>
  <c r="BT34" i="41"/>
  <c r="BS34" i="41"/>
  <c r="BR34" i="41"/>
  <c r="BQ34" i="41"/>
  <c r="BP34" i="41"/>
  <c r="BO34" i="41"/>
  <c r="AK34" i="41"/>
  <c r="AJ34" i="41"/>
  <c r="AI34" i="41"/>
  <c r="AH34" i="41"/>
  <c r="AG34" i="41"/>
  <c r="AF34" i="41"/>
  <c r="AE34" i="41"/>
  <c r="AD34" i="41"/>
  <c r="AB34" i="41"/>
  <c r="AA34" i="41"/>
  <c r="Z34" i="41"/>
  <c r="Y34" i="41"/>
  <c r="X34" i="41"/>
  <c r="W34" i="41"/>
  <c r="V34" i="41"/>
  <c r="U34" i="41"/>
  <c r="BV33" i="41"/>
  <c r="BU33" i="41"/>
  <c r="BT33" i="41"/>
  <c r="BS33" i="41"/>
  <c r="BR33" i="41"/>
  <c r="BQ33" i="41"/>
  <c r="BP33" i="41"/>
  <c r="BO33" i="41"/>
  <c r="AK33" i="41"/>
  <c r="AJ33" i="41"/>
  <c r="AI33" i="41"/>
  <c r="AH33" i="41"/>
  <c r="AG33" i="41"/>
  <c r="AF33" i="41"/>
  <c r="AE33" i="41"/>
  <c r="AD33" i="41"/>
  <c r="AB33" i="41"/>
  <c r="AA33" i="41"/>
  <c r="Z33" i="41"/>
  <c r="Y33" i="41"/>
  <c r="X33" i="41"/>
  <c r="W33" i="41"/>
  <c r="V33" i="41"/>
  <c r="U33" i="41"/>
  <c r="BV32" i="41"/>
  <c r="BU32" i="41"/>
  <c r="BT32" i="41"/>
  <c r="BS32" i="41"/>
  <c r="BR32" i="41"/>
  <c r="BQ32" i="41"/>
  <c r="BP32" i="41"/>
  <c r="BO32" i="41"/>
  <c r="AK32" i="41"/>
  <c r="AJ32" i="41"/>
  <c r="AI32" i="41"/>
  <c r="AH32" i="41"/>
  <c r="AG32" i="41"/>
  <c r="AF32" i="41"/>
  <c r="AE32" i="41"/>
  <c r="AD32" i="41"/>
  <c r="AB32" i="41"/>
  <c r="AA32" i="41"/>
  <c r="Z32" i="41"/>
  <c r="Y32" i="41"/>
  <c r="X32" i="41"/>
  <c r="W32" i="41"/>
  <c r="V32" i="41"/>
  <c r="U32" i="41"/>
  <c r="BV31" i="41"/>
  <c r="BU31" i="41"/>
  <c r="BT31" i="41"/>
  <c r="BS31" i="41"/>
  <c r="BR31" i="41"/>
  <c r="BQ31" i="41"/>
  <c r="BP31" i="41"/>
  <c r="BO31" i="41"/>
  <c r="AK31" i="41"/>
  <c r="AJ31" i="41"/>
  <c r="AI31" i="41"/>
  <c r="AH31" i="41"/>
  <c r="AG31" i="41"/>
  <c r="AF31" i="41"/>
  <c r="AE31" i="41"/>
  <c r="AD31" i="41"/>
  <c r="AB31" i="41"/>
  <c r="AA31" i="41"/>
  <c r="Z31" i="41"/>
  <c r="Y31" i="41"/>
  <c r="X31" i="41"/>
  <c r="W31" i="41"/>
  <c r="V31" i="41"/>
  <c r="U31" i="41"/>
  <c r="BV30" i="41"/>
  <c r="BU30" i="41"/>
  <c r="BT30" i="41"/>
  <c r="BS30" i="41"/>
  <c r="BR30" i="41"/>
  <c r="BQ30" i="41"/>
  <c r="BP30" i="41"/>
  <c r="BO30" i="41"/>
  <c r="AK30" i="41"/>
  <c r="AJ30" i="41"/>
  <c r="AI30" i="41"/>
  <c r="AH30" i="41"/>
  <c r="AG30" i="41"/>
  <c r="AF30" i="41"/>
  <c r="AE30" i="41"/>
  <c r="AD30" i="41"/>
  <c r="AB30" i="41"/>
  <c r="AA30" i="41"/>
  <c r="Z30" i="41"/>
  <c r="Y30" i="41"/>
  <c r="X30" i="41"/>
  <c r="W30" i="41"/>
  <c r="V30" i="41"/>
  <c r="U30" i="41"/>
  <c r="BV29" i="41"/>
  <c r="BU29" i="41"/>
  <c r="BT29" i="41"/>
  <c r="BS29" i="41"/>
  <c r="BR29" i="41"/>
  <c r="BQ29" i="41"/>
  <c r="BP29" i="41"/>
  <c r="BO29" i="41"/>
  <c r="AK29" i="41"/>
  <c r="AJ29" i="41"/>
  <c r="AI29" i="41"/>
  <c r="AH29" i="41"/>
  <c r="AG29" i="41"/>
  <c r="AF29" i="41"/>
  <c r="AE29" i="41"/>
  <c r="AD29" i="41"/>
  <c r="AB29" i="41"/>
  <c r="AA29" i="41"/>
  <c r="Z29" i="41"/>
  <c r="Y29" i="41"/>
  <c r="X29" i="41"/>
  <c r="W29" i="41"/>
  <c r="V29" i="41"/>
  <c r="U29" i="41"/>
  <c r="BV28" i="41"/>
  <c r="BU28" i="41"/>
  <c r="BT28" i="41"/>
  <c r="BS28" i="41"/>
  <c r="BR28" i="41"/>
  <c r="BQ28" i="41"/>
  <c r="BP28" i="41"/>
  <c r="BO28" i="41"/>
  <c r="AK28" i="41"/>
  <c r="AJ28" i="41"/>
  <c r="AI28" i="41"/>
  <c r="AH28" i="41"/>
  <c r="AG28" i="41"/>
  <c r="AF28" i="41"/>
  <c r="AE28" i="41"/>
  <c r="AD28" i="41"/>
  <c r="AB28" i="41"/>
  <c r="AA28" i="41"/>
  <c r="Z28" i="41"/>
  <c r="Y28" i="41"/>
  <c r="X28" i="41"/>
  <c r="W28" i="41"/>
  <c r="V28" i="41"/>
  <c r="U28" i="41"/>
  <c r="BV27" i="41"/>
  <c r="BU27" i="41"/>
  <c r="BT27" i="41"/>
  <c r="BS27" i="41"/>
  <c r="BR27" i="41"/>
  <c r="BQ27" i="41"/>
  <c r="BP27" i="41"/>
  <c r="BO27" i="41"/>
  <c r="AK27" i="41"/>
  <c r="AJ27" i="41"/>
  <c r="AI27" i="41"/>
  <c r="AH27" i="41"/>
  <c r="AG27" i="41"/>
  <c r="AF27" i="41"/>
  <c r="AE27" i="41"/>
  <c r="AD27" i="41"/>
  <c r="AB27" i="41"/>
  <c r="AA27" i="41"/>
  <c r="Z27" i="41"/>
  <c r="Y27" i="41"/>
  <c r="X27" i="41"/>
  <c r="W27" i="41"/>
  <c r="V27" i="41"/>
  <c r="U27" i="41"/>
  <c r="BV26" i="41"/>
  <c r="BU26" i="41"/>
  <c r="BT26" i="41"/>
  <c r="BS26" i="41"/>
  <c r="BR26" i="41"/>
  <c r="BQ26" i="41"/>
  <c r="BP26" i="41"/>
  <c r="BO26" i="41"/>
  <c r="AK26" i="41"/>
  <c r="AJ26" i="41"/>
  <c r="AI26" i="41"/>
  <c r="AH26" i="41"/>
  <c r="AG26" i="41"/>
  <c r="AF26" i="41"/>
  <c r="AE26" i="41"/>
  <c r="AD26" i="41"/>
  <c r="AB26" i="41"/>
  <c r="AA26" i="41"/>
  <c r="Z26" i="41"/>
  <c r="Y26" i="41"/>
  <c r="X26" i="41"/>
  <c r="W26" i="41"/>
  <c r="V26" i="41"/>
  <c r="U26" i="41"/>
  <c r="BV25" i="41"/>
  <c r="BU25" i="41"/>
  <c r="BT25" i="41"/>
  <c r="BS25" i="41"/>
  <c r="BR25" i="41"/>
  <c r="BQ25" i="41"/>
  <c r="BP25" i="41"/>
  <c r="BO25" i="41"/>
  <c r="AK25" i="41"/>
  <c r="AJ25" i="41"/>
  <c r="AI25" i="41"/>
  <c r="AH25" i="41"/>
  <c r="AG25" i="41"/>
  <c r="AF25" i="41"/>
  <c r="AE25" i="41"/>
  <c r="AD25" i="41"/>
  <c r="AB25" i="41"/>
  <c r="AA25" i="41"/>
  <c r="Z25" i="41"/>
  <c r="Y25" i="41"/>
  <c r="X25" i="41"/>
  <c r="W25" i="41"/>
  <c r="V25" i="41"/>
  <c r="U25" i="41"/>
  <c r="BV24" i="41"/>
  <c r="BU24" i="41"/>
  <c r="BT24" i="41"/>
  <c r="BS24" i="41"/>
  <c r="BR24" i="41"/>
  <c r="BQ24" i="41"/>
  <c r="BP24" i="41"/>
  <c r="BO24" i="41"/>
  <c r="AK24" i="41"/>
  <c r="AJ24" i="41"/>
  <c r="AI24" i="41"/>
  <c r="AH24" i="41"/>
  <c r="AG24" i="41"/>
  <c r="AF24" i="41"/>
  <c r="AE24" i="41"/>
  <c r="AD24" i="41"/>
  <c r="AB24" i="41"/>
  <c r="AA24" i="41"/>
  <c r="Z24" i="41"/>
  <c r="Y24" i="41"/>
  <c r="X24" i="41"/>
  <c r="W24" i="41"/>
  <c r="V24" i="41"/>
  <c r="U24" i="41"/>
  <c r="BV23" i="41"/>
  <c r="BU23" i="41"/>
  <c r="BT23" i="41"/>
  <c r="BS23" i="41"/>
  <c r="BR23" i="41"/>
  <c r="BQ23" i="41"/>
  <c r="BP23" i="41"/>
  <c r="BO23" i="41"/>
  <c r="AK23" i="41"/>
  <c r="AJ23" i="41"/>
  <c r="AI23" i="41"/>
  <c r="AH23" i="41"/>
  <c r="AG23" i="41"/>
  <c r="AF23" i="41"/>
  <c r="AE23" i="41"/>
  <c r="AD23" i="41"/>
  <c r="AB23" i="41"/>
  <c r="AA23" i="41"/>
  <c r="Z23" i="41"/>
  <c r="Y23" i="41"/>
  <c r="X23" i="41"/>
  <c r="W23" i="41"/>
  <c r="V23" i="41"/>
  <c r="U23" i="41"/>
  <c r="BV22" i="41"/>
  <c r="BU22" i="41"/>
  <c r="BT22" i="41"/>
  <c r="BS22" i="41"/>
  <c r="BR22" i="41"/>
  <c r="BQ22" i="41"/>
  <c r="BP22" i="41"/>
  <c r="BO22" i="41"/>
  <c r="AK22" i="41"/>
  <c r="AJ22" i="41"/>
  <c r="AI22" i="41"/>
  <c r="AH22" i="41"/>
  <c r="AG22" i="41"/>
  <c r="AF22" i="41"/>
  <c r="AE22" i="41"/>
  <c r="AD22" i="41"/>
  <c r="AB22" i="41"/>
  <c r="AA22" i="41"/>
  <c r="Z22" i="41"/>
  <c r="Y22" i="41"/>
  <c r="X22" i="41"/>
  <c r="W22" i="41"/>
  <c r="V22" i="41"/>
  <c r="U22" i="41"/>
  <c r="BV21" i="41"/>
  <c r="BU21" i="41"/>
  <c r="BT21" i="41"/>
  <c r="BS21" i="41"/>
  <c r="BR21" i="41"/>
  <c r="BQ21" i="41"/>
  <c r="BP21" i="41"/>
  <c r="BO21" i="41"/>
  <c r="AK21" i="41"/>
  <c r="AJ21" i="41"/>
  <c r="AI21" i="41"/>
  <c r="AH21" i="41"/>
  <c r="AG21" i="41"/>
  <c r="AF21" i="41"/>
  <c r="AE21" i="41"/>
  <c r="AD21" i="41"/>
  <c r="AB21" i="41"/>
  <c r="AA21" i="41"/>
  <c r="Z21" i="41"/>
  <c r="Y21" i="41"/>
  <c r="X21" i="41"/>
  <c r="W21" i="41"/>
  <c r="V21" i="41"/>
  <c r="U21" i="41"/>
  <c r="BV20" i="41"/>
  <c r="BU20" i="41"/>
  <c r="BT20" i="41"/>
  <c r="BS20" i="41"/>
  <c r="BR20" i="41"/>
  <c r="BQ20" i="41"/>
  <c r="BP20" i="41"/>
  <c r="BO20" i="41"/>
  <c r="AK20" i="41"/>
  <c r="AJ20" i="41"/>
  <c r="AI20" i="41"/>
  <c r="AH20" i="41"/>
  <c r="AG20" i="41"/>
  <c r="AF20" i="41"/>
  <c r="AE20" i="41"/>
  <c r="AD20" i="41"/>
  <c r="AB20" i="41"/>
  <c r="AA20" i="41"/>
  <c r="Z20" i="41"/>
  <c r="Y20" i="41"/>
  <c r="X20" i="41"/>
  <c r="W20" i="41"/>
  <c r="V20" i="41"/>
  <c r="U20" i="41"/>
  <c r="BV19" i="41"/>
  <c r="BU19" i="41"/>
  <c r="BT19" i="41"/>
  <c r="BS19" i="41"/>
  <c r="BR19" i="41"/>
  <c r="BQ19" i="41"/>
  <c r="BP19" i="41"/>
  <c r="BO19" i="41"/>
  <c r="AK19" i="41"/>
  <c r="AJ19" i="41"/>
  <c r="AI19" i="41"/>
  <c r="AH19" i="41"/>
  <c r="AG19" i="41"/>
  <c r="AF19" i="41"/>
  <c r="AE19" i="41"/>
  <c r="AD19" i="41"/>
  <c r="AB19" i="41"/>
  <c r="AA19" i="41"/>
  <c r="Z19" i="41"/>
  <c r="Y19" i="41"/>
  <c r="X19" i="41"/>
  <c r="W19" i="41"/>
  <c r="V19" i="41"/>
  <c r="U19" i="41"/>
  <c r="BV18" i="41"/>
  <c r="BU18" i="41"/>
  <c r="BT18" i="41"/>
  <c r="BS18" i="41"/>
  <c r="BR18" i="41"/>
  <c r="BQ18" i="41"/>
  <c r="BP18" i="41"/>
  <c r="BO18" i="41"/>
  <c r="AK18" i="41"/>
  <c r="AJ18" i="41"/>
  <c r="AI18" i="41"/>
  <c r="AH18" i="41"/>
  <c r="AG18" i="41"/>
  <c r="AF18" i="41"/>
  <c r="AE18" i="41"/>
  <c r="AD18" i="41"/>
  <c r="AB18" i="41"/>
  <c r="AA18" i="41"/>
  <c r="Z18" i="41"/>
  <c r="Y18" i="41"/>
  <c r="X18" i="41"/>
  <c r="W18" i="41"/>
  <c r="V18" i="41"/>
  <c r="U18" i="41"/>
  <c r="BV17" i="41"/>
  <c r="BU17" i="41"/>
  <c r="BT17" i="41"/>
  <c r="BS17" i="41"/>
  <c r="BR17" i="41"/>
  <c r="BQ17" i="41"/>
  <c r="BP17" i="41"/>
  <c r="BO17" i="41"/>
  <c r="AK17" i="41"/>
  <c r="AJ17" i="41"/>
  <c r="AI17" i="41"/>
  <c r="AH17" i="41"/>
  <c r="AG17" i="41"/>
  <c r="AF17" i="41"/>
  <c r="AE17" i="41"/>
  <c r="AD17" i="41"/>
  <c r="AB17" i="41"/>
  <c r="AA17" i="41"/>
  <c r="Z17" i="41"/>
  <c r="Y17" i="41"/>
  <c r="X17" i="41"/>
  <c r="W17" i="41"/>
  <c r="V17" i="41"/>
  <c r="U17" i="41"/>
  <c r="BV16" i="41"/>
  <c r="BU16" i="41"/>
  <c r="BT16" i="41"/>
  <c r="BS16" i="41"/>
  <c r="BR16" i="41"/>
  <c r="BQ16" i="41"/>
  <c r="BP16" i="41"/>
  <c r="BO16" i="41"/>
  <c r="AK16" i="41"/>
  <c r="AJ16" i="41"/>
  <c r="AI16" i="41"/>
  <c r="AH16" i="41"/>
  <c r="AG16" i="41"/>
  <c r="AF16" i="41"/>
  <c r="AE16" i="41"/>
  <c r="AD16" i="41"/>
  <c r="AB16" i="41"/>
  <c r="AA16" i="41"/>
  <c r="Z16" i="41"/>
  <c r="Y16" i="41"/>
  <c r="X16" i="41"/>
  <c r="W16" i="41"/>
  <c r="V16" i="41"/>
  <c r="U16" i="41"/>
  <c r="BV15" i="41"/>
  <c r="BU15" i="41"/>
  <c r="BT15" i="41"/>
  <c r="BS15" i="41"/>
  <c r="BR15" i="41"/>
  <c r="BQ15" i="41"/>
  <c r="BP15" i="41"/>
  <c r="BO15" i="41"/>
  <c r="BC43" i="41"/>
  <c r="BB43" i="41"/>
  <c r="BA43" i="41"/>
  <c r="AZ43" i="41"/>
  <c r="AY43" i="41"/>
  <c r="AX43" i="41"/>
  <c r="AW43" i="41"/>
  <c r="AV43" i="41"/>
  <c r="AT43" i="41"/>
  <c r="AS43" i="41"/>
  <c r="AR43" i="41"/>
  <c r="AQ43" i="41"/>
  <c r="AP43" i="41"/>
  <c r="AO43" i="41"/>
  <c r="AN43" i="41"/>
  <c r="AK15" i="41"/>
  <c r="AJ15" i="41"/>
  <c r="AI15" i="41"/>
  <c r="AH15" i="41"/>
  <c r="AG15" i="41"/>
  <c r="AF15" i="41"/>
  <c r="AE15" i="41"/>
  <c r="AD15" i="41"/>
  <c r="AB15" i="41"/>
  <c r="AA15" i="41"/>
  <c r="Z15" i="41"/>
  <c r="Y15" i="41"/>
  <c r="X15" i="41"/>
  <c r="W15" i="41"/>
  <c r="V15" i="41"/>
  <c r="U15" i="41"/>
  <c r="S45" i="40"/>
  <c r="F45" i="40" s="1"/>
  <c r="S43" i="40"/>
  <c r="P45" i="40" s="1"/>
  <c r="T27" i="49" s="1"/>
  <c r="BV42" i="40"/>
  <c r="BU42" i="40"/>
  <c r="BT42" i="40"/>
  <c r="BS42" i="40"/>
  <c r="BR42" i="40"/>
  <c r="BQ42" i="40"/>
  <c r="BP42" i="40"/>
  <c r="BO42" i="40"/>
  <c r="AK42" i="40"/>
  <c r="AJ42" i="40"/>
  <c r="AI42" i="40"/>
  <c r="AH42" i="40"/>
  <c r="AG42" i="40"/>
  <c r="AF42" i="40"/>
  <c r="AE42" i="40"/>
  <c r="AD42" i="40"/>
  <c r="AB42" i="40"/>
  <c r="AA42" i="40"/>
  <c r="Z42" i="40"/>
  <c r="Y42" i="40"/>
  <c r="X42" i="40"/>
  <c r="W42" i="40"/>
  <c r="V42" i="40"/>
  <c r="U42" i="40"/>
  <c r="BV41" i="40"/>
  <c r="BU41" i="40"/>
  <c r="BT41" i="40"/>
  <c r="BS41" i="40"/>
  <c r="BR41" i="40"/>
  <c r="BQ41" i="40"/>
  <c r="BP41" i="40"/>
  <c r="BO41" i="40"/>
  <c r="AK41" i="40"/>
  <c r="AJ41" i="40"/>
  <c r="AI41" i="40"/>
  <c r="AH41" i="40"/>
  <c r="AG41" i="40"/>
  <c r="AF41" i="40"/>
  <c r="AE41" i="40"/>
  <c r="AD41" i="40"/>
  <c r="AB41" i="40"/>
  <c r="AA41" i="40"/>
  <c r="Z41" i="40"/>
  <c r="Y41" i="40"/>
  <c r="X41" i="40"/>
  <c r="W41" i="40"/>
  <c r="V41" i="40"/>
  <c r="U41" i="40"/>
  <c r="BV40" i="40"/>
  <c r="BU40" i="40"/>
  <c r="BT40" i="40"/>
  <c r="BS40" i="40"/>
  <c r="BR40" i="40"/>
  <c r="BQ40" i="40"/>
  <c r="BP40" i="40"/>
  <c r="BO40" i="40"/>
  <c r="AK40" i="40"/>
  <c r="AJ40" i="40"/>
  <c r="AI40" i="40"/>
  <c r="AH40" i="40"/>
  <c r="AG40" i="40"/>
  <c r="AF40" i="40"/>
  <c r="AE40" i="40"/>
  <c r="AD40" i="40"/>
  <c r="AB40" i="40"/>
  <c r="AA40" i="40"/>
  <c r="Z40" i="40"/>
  <c r="Y40" i="40"/>
  <c r="X40" i="40"/>
  <c r="W40" i="40"/>
  <c r="V40" i="40"/>
  <c r="U40" i="40"/>
  <c r="BV39" i="40"/>
  <c r="BU39" i="40"/>
  <c r="BT39" i="40"/>
  <c r="BS39" i="40"/>
  <c r="BR39" i="40"/>
  <c r="BQ39" i="40"/>
  <c r="BP39" i="40"/>
  <c r="BO39" i="40"/>
  <c r="AK39" i="40"/>
  <c r="AJ39" i="40"/>
  <c r="AI39" i="40"/>
  <c r="AH39" i="40"/>
  <c r="AG39" i="40"/>
  <c r="AF39" i="40"/>
  <c r="AE39" i="40"/>
  <c r="AD39" i="40"/>
  <c r="AB39" i="40"/>
  <c r="AA39" i="40"/>
  <c r="Z39" i="40"/>
  <c r="Y39" i="40"/>
  <c r="X39" i="40"/>
  <c r="W39" i="40"/>
  <c r="V39" i="40"/>
  <c r="U39" i="40"/>
  <c r="BV38" i="40"/>
  <c r="BU38" i="40"/>
  <c r="BT38" i="40"/>
  <c r="BS38" i="40"/>
  <c r="BR38" i="40"/>
  <c r="BQ38" i="40"/>
  <c r="BP38" i="40"/>
  <c r="BO38" i="40"/>
  <c r="AK38" i="40"/>
  <c r="AJ38" i="40"/>
  <c r="AI38" i="40"/>
  <c r="AH38" i="40"/>
  <c r="AG38" i="40"/>
  <c r="AF38" i="40"/>
  <c r="AE38" i="40"/>
  <c r="AD38" i="40"/>
  <c r="AB38" i="40"/>
  <c r="AA38" i="40"/>
  <c r="Z38" i="40"/>
  <c r="Y38" i="40"/>
  <c r="X38" i="40"/>
  <c r="W38" i="40"/>
  <c r="V38" i="40"/>
  <c r="U38" i="40"/>
  <c r="BV37" i="40"/>
  <c r="BU37" i="40"/>
  <c r="BT37" i="40"/>
  <c r="BS37" i="40"/>
  <c r="BR37" i="40"/>
  <c r="BQ37" i="40"/>
  <c r="BP37" i="40"/>
  <c r="BO37" i="40"/>
  <c r="AK37" i="40"/>
  <c r="AJ37" i="40"/>
  <c r="AI37" i="40"/>
  <c r="AH37" i="40"/>
  <c r="AG37" i="40"/>
  <c r="AF37" i="40"/>
  <c r="AE37" i="40"/>
  <c r="AD37" i="40"/>
  <c r="AB37" i="40"/>
  <c r="AA37" i="40"/>
  <c r="Z37" i="40"/>
  <c r="Y37" i="40"/>
  <c r="X37" i="40"/>
  <c r="W37" i="40"/>
  <c r="V37" i="40"/>
  <c r="U37" i="40"/>
  <c r="BV36" i="40"/>
  <c r="BU36" i="40"/>
  <c r="BT36" i="40"/>
  <c r="BS36" i="40"/>
  <c r="BR36" i="40"/>
  <c r="BQ36" i="40"/>
  <c r="BP36" i="40"/>
  <c r="BO36" i="40"/>
  <c r="AK36" i="40"/>
  <c r="AJ36" i="40"/>
  <c r="AI36" i="40"/>
  <c r="AH36" i="40"/>
  <c r="AG36" i="40"/>
  <c r="AF36" i="40"/>
  <c r="AE36" i="40"/>
  <c r="AD36" i="40"/>
  <c r="AB36" i="40"/>
  <c r="AA36" i="40"/>
  <c r="Z36" i="40"/>
  <c r="Y36" i="40"/>
  <c r="X36" i="40"/>
  <c r="W36" i="40"/>
  <c r="V36" i="40"/>
  <c r="U36" i="40"/>
  <c r="BV35" i="40"/>
  <c r="BU35" i="40"/>
  <c r="BT35" i="40"/>
  <c r="BS35" i="40"/>
  <c r="BR35" i="40"/>
  <c r="BQ35" i="40"/>
  <c r="BP35" i="40"/>
  <c r="BO35" i="40"/>
  <c r="AK35" i="40"/>
  <c r="AJ35" i="40"/>
  <c r="AI35" i="40"/>
  <c r="AH35" i="40"/>
  <c r="AG35" i="40"/>
  <c r="AF35" i="40"/>
  <c r="AE35" i="40"/>
  <c r="AD35" i="40"/>
  <c r="AB35" i="40"/>
  <c r="AA35" i="40"/>
  <c r="Z35" i="40"/>
  <c r="Y35" i="40"/>
  <c r="X35" i="40"/>
  <c r="W35" i="40"/>
  <c r="V35" i="40"/>
  <c r="U35" i="40"/>
  <c r="BV34" i="40"/>
  <c r="BU34" i="40"/>
  <c r="BT34" i="40"/>
  <c r="BS34" i="40"/>
  <c r="BR34" i="40"/>
  <c r="BQ34" i="40"/>
  <c r="BP34" i="40"/>
  <c r="BO34" i="40"/>
  <c r="AK34" i="40"/>
  <c r="AJ34" i="40"/>
  <c r="AI34" i="40"/>
  <c r="AH34" i="40"/>
  <c r="AG34" i="40"/>
  <c r="AF34" i="40"/>
  <c r="AE34" i="40"/>
  <c r="AD34" i="40"/>
  <c r="AB34" i="40"/>
  <c r="AA34" i="40"/>
  <c r="Z34" i="40"/>
  <c r="Y34" i="40"/>
  <c r="X34" i="40"/>
  <c r="W34" i="40"/>
  <c r="V34" i="40"/>
  <c r="U34" i="40"/>
  <c r="BV33" i="40"/>
  <c r="BU33" i="40"/>
  <c r="BT33" i="40"/>
  <c r="BS33" i="40"/>
  <c r="BR33" i="40"/>
  <c r="BQ33" i="40"/>
  <c r="BP33" i="40"/>
  <c r="BO33" i="40"/>
  <c r="AK33" i="40"/>
  <c r="AJ33" i="40"/>
  <c r="AI33" i="40"/>
  <c r="AH33" i="40"/>
  <c r="AG33" i="40"/>
  <c r="AF33" i="40"/>
  <c r="AE33" i="40"/>
  <c r="AD33" i="40"/>
  <c r="AB33" i="40"/>
  <c r="AA33" i="40"/>
  <c r="Z33" i="40"/>
  <c r="Y33" i="40"/>
  <c r="X33" i="40"/>
  <c r="W33" i="40"/>
  <c r="V33" i="40"/>
  <c r="U33" i="40"/>
  <c r="BV32" i="40"/>
  <c r="BU32" i="40"/>
  <c r="BT32" i="40"/>
  <c r="BS32" i="40"/>
  <c r="BR32" i="40"/>
  <c r="BQ32" i="40"/>
  <c r="BP32" i="40"/>
  <c r="BO32" i="40"/>
  <c r="AK32" i="40"/>
  <c r="AJ32" i="40"/>
  <c r="AI32" i="40"/>
  <c r="AH32" i="40"/>
  <c r="AG32" i="40"/>
  <c r="AF32" i="40"/>
  <c r="AE32" i="40"/>
  <c r="AD32" i="40"/>
  <c r="AB32" i="40"/>
  <c r="AA32" i="40"/>
  <c r="Z32" i="40"/>
  <c r="Y32" i="40"/>
  <c r="X32" i="40"/>
  <c r="W32" i="40"/>
  <c r="V32" i="40"/>
  <c r="U32" i="40"/>
  <c r="BV31" i="40"/>
  <c r="BU31" i="40"/>
  <c r="BT31" i="40"/>
  <c r="BS31" i="40"/>
  <c r="BR31" i="40"/>
  <c r="BQ31" i="40"/>
  <c r="BP31" i="40"/>
  <c r="BO31" i="40"/>
  <c r="AK31" i="40"/>
  <c r="AJ31" i="40"/>
  <c r="AI31" i="40"/>
  <c r="AH31" i="40"/>
  <c r="AG31" i="40"/>
  <c r="AF31" i="40"/>
  <c r="AE31" i="40"/>
  <c r="AD31" i="40"/>
  <c r="AB31" i="40"/>
  <c r="AA31" i="40"/>
  <c r="Z31" i="40"/>
  <c r="Y31" i="40"/>
  <c r="X31" i="40"/>
  <c r="W31" i="40"/>
  <c r="V31" i="40"/>
  <c r="U31" i="40"/>
  <c r="BV30" i="40"/>
  <c r="BU30" i="40"/>
  <c r="BT30" i="40"/>
  <c r="BS30" i="40"/>
  <c r="BR30" i="40"/>
  <c r="BQ30" i="40"/>
  <c r="BP30" i="40"/>
  <c r="BO30" i="40"/>
  <c r="AK30" i="40"/>
  <c r="AJ30" i="40"/>
  <c r="AI30" i="40"/>
  <c r="AH30" i="40"/>
  <c r="AG30" i="40"/>
  <c r="AF30" i="40"/>
  <c r="AE30" i="40"/>
  <c r="AD30" i="40"/>
  <c r="AB30" i="40"/>
  <c r="AA30" i="40"/>
  <c r="Z30" i="40"/>
  <c r="Y30" i="40"/>
  <c r="X30" i="40"/>
  <c r="W30" i="40"/>
  <c r="V30" i="40"/>
  <c r="U30" i="40"/>
  <c r="BV29" i="40"/>
  <c r="BU29" i="40"/>
  <c r="BT29" i="40"/>
  <c r="BS29" i="40"/>
  <c r="BR29" i="40"/>
  <c r="BQ29" i="40"/>
  <c r="BP29" i="40"/>
  <c r="BO29" i="40"/>
  <c r="AK29" i="40"/>
  <c r="AJ29" i="40"/>
  <c r="AI29" i="40"/>
  <c r="AH29" i="40"/>
  <c r="AG29" i="40"/>
  <c r="AF29" i="40"/>
  <c r="AE29" i="40"/>
  <c r="AD29" i="40"/>
  <c r="AB29" i="40"/>
  <c r="AA29" i="40"/>
  <c r="Z29" i="40"/>
  <c r="Y29" i="40"/>
  <c r="X29" i="40"/>
  <c r="W29" i="40"/>
  <c r="V29" i="40"/>
  <c r="U29" i="40"/>
  <c r="BV28" i="40"/>
  <c r="BU28" i="40"/>
  <c r="BT28" i="40"/>
  <c r="BS28" i="40"/>
  <c r="BR28" i="40"/>
  <c r="BQ28" i="40"/>
  <c r="BP28" i="40"/>
  <c r="BO28" i="40"/>
  <c r="AK28" i="40"/>
  <c r="AJ28" i="40"/>
  <c r="AI28" i="40"/>
  <c r="AH28" i="40"/>
  <c r="AG28" i="40"/>
  <c r="AF28" i="40"/>
  <c r="AE28" i="40"/>
  <c r="AD28" i="40"/>
  <c r="AB28" i="40"/>
  <c r="AA28" i="40"/>
  <c r="Z28" i="40"/>
  <c r="Y28" i="40"/>
  <c r="X28" i="40"/>
  <c r="W28" i="40"/>
  <c r="V28" i="40"/>
  <c r="U28" i="40"/>
  <c r="BV27" i="40"/>
  <c r="BU27" i="40"/>
  <c r="BT27" i="40"/>
  <c r="BS27" i="40"/>
  <c r="BR27" i="40"/>
  <c r="BQ27" i="40"/>
  <c r="BP27" i="40"/>
  <c r="BO27" i="40"/>
  <c r="AK27" i="40"/>
  <c r="AJ27" i="40"/>
  <c r="AI27" i="40"/>
  <c r="AH27" i="40"/>
  <c r="AG27" i="40"/>
  <c r="AF27" i="40"/>
  <c r="AE27" i="40"/>
  <c r="AD27" i="40"/>
  <c r="AB27" i="40"/>
  <c r="AA27" i="40"/>
  <c r="Z27" i="40"/>
  <c r="Y27" i="40"/>
  <c r="X27" i="40"/>
  <c r="W27" i="40"/>
  <c r="V27" i="40"/>
  <c r="U27" i="40"/>
  <c r="BV26" i="40"/>
  <c r="BU26" i="40"/>
  <c r="BT26" i="40"/>
  <c r="BS26" i="40"/>
  <c r="BR26" i="40"/>
  <c r="BQ26" i="40"/>
  <c r="BP26" i="40"/>
  <c r="BO26" i="40"/>
  <c r="AK26" i="40"/>
  <c r="AJ26" i="40"/>
  <c r="AI26" i="40"/>
  <c r="AH26" i="40"/>
  <c r="AG26" i="40"/>
  <c r="AF26" i="40"/>
  <c r="AE26" i="40"/>
  <c r="AD26" i="40"/>
  <c r="AB26" i="40"/>
  <c r="AA26" i="40"/>
  <c r="Z26" i="40"/>
  <c r="Y26" i="40"/>
  <c r="X26" i="40"/>
  <c r="W26" i="40"/>
  <c r="V26" i="40"/>
  <c r="U26" i="40"/>
  <c r="BV25" i="40"/>
  <c r="BU25" i="40"/>
  <c r="BT25" i="40"/>
  <c r="BS25" i="40"/>
  <c r="BR25" i="40"/>
  <c r="BQ25" i="40"/>
  <c r="BP25" i="40"/>
  <c r="BO25" i="40"/>
  <c r="AK25" i="40"/>
  <c r="AJ25" i="40"/>
  <c r="AI25" i="40"/>
  <c r="AH25" i="40"/>
  <c r="AG25" i="40"/>
  <c r="AF25" i="40"/>
  <c r="AE25" i="40"/>
  <c r="AD25" i="40"/>
  <c r="AB25" i="40"/>
  <c r="AA25" i="40"/>
  <c r="Z25" i="40"/>
  <c r="Y25" i="40"/>
  <c r="X25" i="40"/>
  <c r="W25" i="40"/>
  <c r="V25" i="40"/>
  <c r="U25" i="40"/>
  <c r="BV24" i="40"/>
  <c r="BU24" i="40"/>
  <c r="BT24" i="40"/>
  <c r="BS24" i="40"/>
  <c r="BR24" i="40"/>
  <c r="BQ24" i="40"/>
  <c r="BP24" i="40"/>
  <c r="BO24" i="40"/>
  <c r="AK24" i="40"/>
  <c r="AJ24" i="40"/>
  <c r="AI24" i="40"/>
  <c r="AH24" i="40"/>
  <c r="AG24" i="40"/>
  <c r="AF24" i="40"/>
  <c r="AE24" i="40"/>
  <c r="AD24" i="40"/>
  <c r="AB24" i="40"/>
  <c r="AA24" i="40"/>
  <c r="Z24" i="40"/>
  <c r="Y24" i="40"/>
  <c r="X24" i="40"/>
  <c r="W24" i="40"/>
  <c r="V24" i="40"/>
  <c r="U24" i="40"/>
  <c r="BV23" i="40"/>
  <c r="BU23" i="40"/>
  <c r="BT23" i="40"/>
  <c r="BS23" i="40"/>
  <c r="BR23" i="40"/>
  <c r="BQ23" i="40"/>
  <c r="BP23" i="40"/>
  <c r="BO23" i="40"/>
  <c r="AK23" i="40"/>
  <c r="AJ23" i="40"/>
  <c r="AI23" i="40"/>
  <c r="AH23" i="40"/>
  <c r="AG23" i="40"/>
  <c r="AF23" i="40"/>
  <c r="AE23" i="40"/>
  <c r="AD23" i="40"/>
  <c r="AB23" i="40"/>
  <c r="AA23" i="40"/>
  <c r="Z23" i="40"/>
  <c r="Y23" i="40"/>
  <c r="X23" i="40"/>
  <c r="W23" i="40"/>
  <c r="V23" i="40"/>
  <c r="U23" i="40"/>
  <c r="BV22" i="40"/>
  <c r="BU22" i="40"/>
  <c r="BT22" i="40"/>
  <c r="BS22" i="40"/>
  <c r="BR22" i="40"/>
  <c r="BQ22" i="40"/>
  <c r="BP22" i="40"/>
  <c r="BO22" i="40"/>
  <c r="AK22" i="40"/>
  <c r="AJ22" i="40"/>
  <c r="AI22" i="40"/>
  <c r="AH22" i="40"/>
  <c r="AG22" i="40"/>
  <c r="AF22" i="40"/>
  <c r="AE22" i="40"/>
  <c r="AD22" i="40"/>
  <c r="AB22" i="40"/>
  <c r="AA22" i="40"/>
  <c r="Z22" i="40"/>
  <c r="Y22" i="40"/>
  <c r="X22" i="40"/>
  <c r="W22" i="40"/>
  <c r="V22" i="40"/>
  <c r="U22" i="40"/>
  <c r="BV21" i="40"/>
  <c r="BU21" i="40"/>
  <c r="BT21" i="40"/>
  <c r="BS21" i="40"/>
  <c r="BR21" i="40"/>
  <c r="BQ21" i="40"/>
  <c r="BP21" i="40"/>
  <c r="BO21" i="40"/>
  <c r="AK21" i="40"/>
  <c r="AJ21" i="40"/>
  <c r="AI21" i="40"/>
  <c r="AH21" i="40"/>
  <c r="AG21" i="40"/>
  <c r="AF21" i="40"/>
  <c r="AE21" i="40"/>
  <c r="AD21" i="40"/>
  <c r="AB21" i="40"/>
  <c r="AA21" i="40"/>
  <c r="Z21" i="40"/>
  <c r="Y21" i="40"/>
  <c r="X21" i="40"/>
  <c r="W21" i="40"/>
  <c r="V21" i="40"/>
  <c r="U21" i="40"/>
  <c r="BV20" i="40"/>
  <c r="BU20" i="40"/>
  <c r="BT20" i="40"/>
  <c r="BS20" i="40"/>
  <c r="BR20" i="40"/>
  <c r="BQ20" i="40"/>
  <c r="BP20" i="40"/>
  <c r="BO20" i="40"/>
  <c r="AK20" i="40"/>
  <c r="AJ20" i="40"/>
  <c r="AI20" i="40"/>
  <c r="AH20" i="40"/>
  <c r="AG20" i="40"/>
  <c r="AF20" i="40"/>
  <c r="AE20" i="40"/>
  <c r="AD20" i="40"/>
  <c r="AB20" i="40"/>
  <c r="AA20" i="40"/>
  <c r="Z20" i="40"/>
  <c r="Y20" i="40"/>
  <c r="X20" i="40"/>
  <c r="W20" i="40"/>
  <c r="V20" i="40"/>
  <c r="U20" i="40"/>
  <c r="BV19" i="40"/>
  <c r="BU19" i="40"/>
  <c r="BT19" i="40"/>
  <c r="BS19" i="40"/>
  <c r="BR19" i="40"/>
  <c r="BQ19" i="40"/>
  <c r="BP19" i="40"/>
  <c r="BO19" i="40"/>
  <c r="AK19" i="40"/>
  <c r="AJ19" i="40"/>
  <c r="AI19" i="40"/>
  <c r="AH19" i="40"/>
  <c r="AG19" i="40"/>
  <c r="AF19" i="40"/>
  <c r="AE19" i="40"/>
  <c r="AD19" i="40"/>
  <c r="AB19" i="40"/>
  <c r="AA19" i="40"/>
  <c r="Z19" i="40"/>
  <c r="Y19" i="40"/>
  <c r="X19" i="40"/>
  <c r="W19" i="40"/>
  <c r="V19" i="40"/>
  <c r="U19" i="40"/>
  <c r="BV18" i="40"/>
  <c r="BU18" i="40"/>
  <c r="BT18" i="40"/>
  <c r="BS18" i="40"/>
  <c r="BR18" i="40"/>
  <c r="BQ18" i="40"/>
  <c r="BP18" i="40"/>
  <c r="BO18" i="40"/>
  <c r="AK18" i="40"/>
  <c r="AJ18" i="40"/>
  <c r="AI18" i="40"/>
  <c r="AH18" i="40"/>
  <c r="AG18" i="40"/>
  <c r="AF18" i="40"/>
  <c r="AE18" i="40"/>
  <c r="AD18" i="40"/>
  <c r="AB18" i="40"/>
  <c r="AA18" i="40"/>
  <c r="Z18" i="40"/>
  <c r="Y18" i="40"/>
  <c r="X18" i="40"/>
  <c r="W18" i="40"/>
  <c r="V18" i="40"/>
  <c r="U18" i="40"/>
  <c r="BV17" i="40"/>
  <c r="BU17" i="40"/>
  <c r="BT17" i="40"/>
  <c r="BS17" i="40"/>
  <c r="BR17" i="40"/>
  <c r="BQ17" i="40"/>
  <c r="BP17" i="40"/>
  <c r="BO17" i="40"/>
  <c r="AK17" i="40"/>
  <c r="AJ17" i="40"/>
  <c r="AI17" i="40"/>
  <c r="AH17" i="40"/>
  <c r="AG17" i="40"/>
  <c r="AF17" i="40"/>
  <c r="AE17" i="40"/>
  <c r="AD17" i="40"/>
  <c r="AB17" i="40"/>
  <c r="AA17" i="40"/>
  <c r="Z17" i="40"/>
  <c r="Y17" i="40"/>
  <c r="X17" i="40"/>
  <c r="W17" i="40"/>
  <c r="V17" i="40"/>
  <c r="U17" i="40"/>
  <c r="BV16" i="40"/>
  <c r="BU16" i="40"/>
  <c r="BT16" i="40"/>
  <c r="BS16" i="40"/>
  <c r="BR16" i="40"/>
  <c r="BQ16" i="40"/>
  <c r="BP16" i="40"/>
  <c r="BO16" i="40"/>
  <c r="AK16" i="40"/>
  <c r="AJ16" i="40"/>
  <c r="AI16" i="40"/>
  <c r="AH16" i="40"/>
  <c r="AG16" i="40"/>
  <c r="AF16" i="40"/>
  <c r="AE16" i="40"/>
  <c r="AD16" i="40"/>
  <c r="AB16" i="40"/>
  <c r="AA16" i="40"/>
  <c r="Z16" i="40"/>
  <c r="Y16" i="40"/>
  <c r="X16" i="40"/>
  <c r="W16" i="40"/>
  <c r="V16" i="40"/>
  <c r="U16" i="40"/>
  <c r="BV15" i="40"/>
  <c r="BU15" i="40"/>
  <c r="BT15" i="40"/>
  <c r="BS15" i="40"/>
  <c r="BR15" i="40"/>
  <c r="BQ15" i="40"/>
  <c r="BP15" i="40"/>
  <c r="BO15" i="40"/>
  <c r="BB43" i="40"/>
  <c r="AX43" i="40"/>
  <c r="AS43" i="40"/>
  <c r="AO43" i="40"/>
  <c r="AK15" i="40"/>
  <c r="AJ15" i="40"/>
  <c r="AI15" i="40"/>
  <c r="AH15" i="40"/>
  <c r="AG15" i="40"/>
  <c r="AF15" i="40"/>
  <c r="AE15" i="40"/>
  <c r="AD15" i="40"/>
  <c r="AB15" i="40"/>
  <c r="AA15" i="40"/>
  <c r="Z15" i="40"/>
  <c r="Y15" i="40"/>
  <c r="X15" i="40"/>
  <c r="W15" i="40"/>
  <c r="V15" i="40"/>
  <c r="U15" i="40"/>
  <c r="S45" i="39"/>
  <c r="F45" i="39" s="1"/>
  <c r="S43" i="39"/>
  <c r="BV42" i="39"/>
  <c r="BU42" i="39"/>
  <c r="BT42" i="39"/>
  <c r="BS42" i="39"/>
  <c r="BR42" i="39"/>
  <c r="BQ42" i="39"/>
  <c r="BP42" i="39"/>
  <c r="BO42" i="39"/>
  <c r="AK42" i="39"/>
  <c r="AJ42" i="39"/>
  <c r="AI42" i="39"/>
  <c r="AH42" i="39"/>
  <c r="AG42" i="39"/>
  <c r="AF42" i="39"/>
  <c r="AE42" i="39"/>
  <c r="AD42" i="39"/>
  <c r="AB42" i="39"/>
  <c r="AA42" i="39"/>
  <c r="Z42" i="39"/>
  <c r="Y42" i="39"/>
  <c r="X42" i="39"/>
  <c r="W42" i="39"/>
  <c r="V42" i="39"/>
  <c r="U42" i="39"/>
  <c r="BV41" i="39"/>
  <c r="BU41" i="39"/>
  <c r="BT41" i="39"/>
  <c r="BS41" i="39"/>
  <c r="BR41" i="39"/>
  <c r="BQ41" i="39"/>
  <c r="BP41" i="39"/>
  <c r="BO41" i="39"/>
  <c r="AK41" i="39"/>
  <c r="AJ41" i="39"/>
  <c r="AI41" i="39"/>
  <c r="AH41" i="39"/>
  <c r="AG41" i="39"/>
  <c r="AF41" i="39"/>
  <c r="AE41" i="39"/>
  <c r="AD41" i="39"/>
  <c r="AB41" i="39"/>
  <c r="AA41" i="39"/>
  <c r="Z41" i="39"/>
  <c r="Y41" i="39"/>
  <c r="X41" i="39"/>
  <c r="W41" i="39"/>
  <c r="V41" i="39"/>
  <c r="U41" i="39"/>
  <c r="BV40" i="39"/>
  <c r="BU40" i="39"/>
  <c r="BT40" i="39"/>
  <c r="BS40" i="39"/>
  <c r="BR40" i="39"/>
  <c r="BQ40" i="39"/>
  <c r="BP40" i="39"/>
  <c r="BO40" i="39"/>
  <c r="AK40" i="39"/>
  <c r="AJ40" i="39"/>
  <c r="AI40" i="39"/>
  <c r="AH40" i="39"/>
  <c r="AG40" i="39"/>
  <c r="AF40" i="39"/>
  <c r="AE40" i="39"/>
  <c r="AD40" i="39"/>
  <c r="AB40" i="39"/>
  <c r="AA40" i="39"/>
  <c r="Z40" i="39"/>
  <c r="Y40" i="39"/>
  <c r="X40" i="39"/>
  <c r="W40" i="39"/>
  <c r="V40" i="39"/>
  <c r="U40" i="39"/>
  <c r="BV39" i="39"/>
  <c r="BU39" i="39"/>
  <c r="BT39" i="39"/>
  <c r="BS39" i="39"/>
  <c r="BR39" i="39"/>
  <c r="BQ39" i="39"/>
  <c r="BP39" i="39"/>
  <c r="BO39" i="39"/>
  <c r="AK39" i="39"/>
  <c r="AJ39" i="39"/>
  <c r="AI39" i="39"/>
  <c r="AH39" i="39"/>
  <c r="AG39" i="39"/>
  <c r="AF39" i="39"/>
  <c r="AE39" i="39"/>
  <c r="AD39" i="39"/>
  <c r="AB39" i="39"/>
  <c r="AA39" i="39"/>
  <c r="Z39" i="39"/>
  <c r="Y39" i="39"/>
  <c r="X39" i="39"/>
  <c r="W39" i="39"/>
  <c r="V39" i="39"/>
  <c r="U39" i="39"/>
  <c r="BV38" i="39"/>
  <c r="BU38" i="39"/>
  <c r="BT38" i="39"/>
  <c r="BS38" i="39"/>
  <c r="BR38" i="39"/>
  <c r="BQ38" i="39"/>
  <c r="BP38" i="39"/>
  <c r="BO38" i="39"/>
  <c r="AK38" i="39"/>
  <c r="AJ38" i="39"/>
  <c r="AI38" i="39"/>
  <c r="AH38" i="39"/>
  <c r="AG38" i="39"/>
  <c r="AF38" i="39"/>
  <c r="AE38" i="39"/>
  <c r="AD38" i="39"/>
  <c r="AB38" i="39"/>
  <c r="AA38" i="39"/>
  <c r="Z38" i="39"/>
  <c r="Y38" i="39"/>
  <c r="X38" i="39"/>
  <c r="W38" i="39"/>
  <c r="V38" i="39"/>
  <c r="U38" i="39"/>
  <c r="BV37" i="39"/>
  <c r="BU37" i="39"/>
  <c r="BT37" i="39"/>
  <c r="BS37" i="39"/>
  <c r="BR37" i="39"/>
  <c r="BQ37" i="39"/>
  <c r="BP37" i="39"/>
  <c r="BO37" i="39"/>
  <c r="AK37" i="39"/>
  <c r="AJ37" i="39"/>
  <c r="AI37" i="39"/>
  <c r="AH37" i="39"/>
  <c r="AG37" i="39"/>
  <c r="AF37" i="39"/>
  <c r="AE37" i="39"/>
  <c r="AD37" i="39"/>
  <c r="AB37" i="39"/>
  <c r="AA37" i="39"/>
  <c r="Z37" i="39"/>
  <c r="Y37" i="39"/>
  <c r="X37" i="39"/>
  <c r="W37" i="39"/>
  <c r="V37" i="39"/>
  <c r="U37" i="39"/>
  <c r="BV36" i="39"/>
  <c r="BU36" i="39"/>
  <c r="BT36" i="39"/>
  <c r="BS36" i="39"/>
  <c r="BR36" i="39"/>
  <c r="BQ36" i="39"/>
  <c r="BP36" i="39"/>
  <c r="BO36" i="39"/>
  <c r="AK36" i="39"/>
  <c r="AJ36" i="39"/>
  <c r="AI36" i="39"/>
  <c r="AH36" i="39"/>
  <c r="AG36" i="39"/>
  <c r="AF36" i="39"/>
  <c r="AE36" i="39"/>
  <c r="AD36" i="39"/>
  <c r="AB36" i="39"/>
  <c r="AA36" i="39"/>
  <c r="Z36" i="39"/>
  <c r="Y36" i="39"/>
  <c r="X36" i="39"/>
  <c r="W36" i="39"/>
  <c r="V36" i="39"/>
  <c r="U36" i="39"/>
  <c r="BV35" i="39"/>
  <c r="BU35" i="39"/>
  <c r="BT35" i="39"/>
  <c r="BS35" i="39"/>
  <c r="BR35" i="39"/>
  <c r="BQ35" i="39"/>
  <c r="BP35" i="39"/>
  <c r="BO35" i="39"/>
  <c r="AK35" i="39"/>
  <c r="AJ35" i="39"/>
  <c r="AI35" i="39"/>
  <c r="AH35" i="39"/>
  <c r="AG35" i="39"/>
  <c r="AF35" i="39"/>
  <c r="AE35" i="39"/>
  <c r="AD35" i="39"/>
  <c r="AB35" i="39"/>
  <c r="AA35" i="39"/>
  <c r="Z35" i="39"/>
  <c r="Y35" i="39"/>
  <c r="X35" i="39"/>
  <c r="W35" i="39"/>
  <c r="V35" i="39"/>
  <c r="U35" i="39"/>
  <c r="BV34" i="39"/>
  <c r="BU34" i="39"/>
  <c r="BT34" i="39"/>
  <c r="BS34" i="39"/>
  <c r="BR34" i="39"/>
  <c r="BQ34" i="39"/>
  <c r="BP34" i="39"/>
  <c r="BO34" i="39"/>
  <c r="AK34" i="39"/>
  <c r="AJ34" i="39"/>
  <c r="AI34" i="39"/>
  <c r="AH34" i="39"/>
  <c r="AG34" i="39"/>
  <c r="AF34" i="39"/>
  <c r="AE34" i="39"/>
  <c r="AD34" i="39"/>
  <c r="AB34" i="39"/>
  <c r="AA34" i="39"/>
  <c r="Z34" i="39"/>
  <c r="Y34" i="39"/>
  <c r="X34" i="39"/>
  <c r="W34" i="39"/>
  <c r="V34" i="39"/>
  <c r="U34" i="39"/>
  <c r="BV33" i="39"/>
  <c r="BU33" i="39"/>
  <c r="BT33" i="39"/>
  <c r="BS33" i="39"/>
  <c r="BR33" i="39"/>
  <c r="BQ33" i="39"/>
  <c r="BP33" i="39"/>
  <c r="BO33" i="39"/>
  <c r="AK33" i="39"/>
  <c r="AJ33" i="39"/>
  <c r="AI33" i="39"/>
  <c r="AH33" i="39"/>
  <c r="AG33" i="39"/>
  <c r="AF33" i="39"/>
  <c r="AE33" i="39"/>
  <c r="AD33" i="39"/>
  <c r="AB33" i="39"/>
  <c r="AA33" i="39"/>
  <c r="Z33" i="39"/>
  <c r="Y33" i="39"/>
  <c r="X33" i="39"/>
  <c r="W33" i="39"/>
  <c r="V33" i="39"/>
  <c r="U33" i="39"/>
  <c r="BV32" i="39"/>
  <c r="BU32" i="39"/>
  <c r="BT32" i="39"/>
  <c r="BS32" i="39"/>
  <c r="BR32" i="39"/>
  <c r="BQ32" i="39"/>
  <c r="BP32" i="39"/>
  <c r="BO32" i="39"/>
  <c r="AK32" i="39"/>
  <c r="AJ32" i="39"/>
  <c r="AI32" i="39"/>
  <c r="AH32" i="39"/>
  <c r="AG32" i="39"/>
  <c r="AF32" i="39"/>
  <c r="AE32" i="39"/>
  <c r="AD32" i="39"/>
  <c r="AB32" i="39"/>
  <c r="AA32" i="39"/>
  <c r="Z32" i="39"/>
  <c r="Y32" i="39"/>
  <c r="X32" i="39"/>
  <c r="W32" i="39"/>
  <c r="V32" i="39"/>
  <c r="U32" i="39"/>
  <c r="BV31" i="39"/>
  <c r="BU31" i="39"/>
  <c r="BT31" i="39"/>
  <c r="BS31" i="39"/>
  <c r="BR31" i="39"/>
  <c r="BQ31" i="39"/>
  <c r="BP31" i="39"/>
  <c r="BO31" i="39"/>
  <c r="AK31" i="39"/>
  <c r="AJ31" i="39"/>
  <c r="AI31" i="39"/>
  <c r="AH31" i="39"/>
  <c r="AG31" i="39"/>
  <c r="AF31" i="39"/>
  <c r="AE31" i="39"/>
  <c r="AD31" i="39"/>
  <c r="AB31" i="39"/>
  <c r="AA31" i="39"/>
  <c r="Z31" i="39"/>
  <c r="Y31" i="39"/>
  <c r="X31" i="39"/>
  <c r="W31" i="39"/>
  <c r="V31" i="39"/>
  <c r="U31" i="39"/>
  <c r="BV30" i="39"/>
  <c r="BU30" i="39"/>
  <c r="BT30" i="39"/>
  <c r="BS30" i="39"/>
  <c r="BR30" i="39"/>
  <c r="BQ30" i="39"/>
  <c r="BP30" i="39"/>
  <c r="BO30" i="39"/>
  <c r="AK30" i="39"/>
  <c r="AJ30" i="39"/>
  <c r="AI30" i="39"/>
  <c r="AH30" i="39"/>
  <c r="AG30" i="39"/>
  <c r="AF30" i="39"/>
  <c r="AE30" i="39"/>
  <c r="AD30" i="39"/>
  <c r="AB30" i="39"/>
  <c r="AA30" i="39"/>
  <c r="Z30" i="39"/>
  <c r="Y30" i="39"/>
  <c r="X30" i="39"/>
  <c r="W30" i="39"/>
  <c r="V30" i="39"/>
  <c r="U30" i="39"/>
  <c r="BV29" i="39"/>
  <c r="BU29" i="39"/>
  <c r="BT29" i="39"/>
  <c r="BS29" i="39"/>
  <c r="BR29" i="39"/>
  <c r="BQ29" i="39"/>
  <c r="BP29" i="39"/>
  <c r="BO29" i="39"/>
  <c r="AK29" i="39"/>
  <c r="AJ29" i="39"/>
  <c r="AI29" i="39"/>
  <c r="AH29" i="39"/>
  <c r="AG29" i="39"/>
  <c r="AF29" i="39"/>
  <c r="AE29" i="39"/>
  <c r="AD29" i="39"/>
  <c r="AB29" i="39"/>
  <c r="AA29" i="39"/>
  <c r="Z29" i="39"/>
  <c r="Y29" i="39"/>
  <c r="X29" i="39"/>
  <c r="W29" i="39"/>
  <c r="V29" i="39"/>
  <c r="U29" i="39"/>
  <c r="BV28" i="39"/>
  <c r="BU28" i="39"/>
  <c r="BT28" i="39"/>
  <c r="BS28" i="39"/>
  <c r="BR28" i="39"/>
  <c r="BQ28" i="39"/>
  <c r="BP28" i="39"/>
  <c r="BO28" i="39"/>
  <c r="AK28" i="39"/>
  <c r="AJ28" i="39"/>
  <c r="AI28" i="39"/>
  <c r="AH28" i="39"/>
  <c r="AG28" i="39"/>
  <c r="AF28" i="39"/>
  <c r="AE28" i="39"/>
  <c r="AD28" i="39"/>
  <c r="AB28" i="39"/>
  <c r="AA28" i="39"/>
  <c r="Z28" i="39"/>
  <c r="Y28" i="39"/>
  <c r="X28" i="39"/>
  <c r="W28" i="39"/>
  <c r="V28" i="39"/>
  <c r="U28" i="39"/>
  <c r="BV27" i="39"/>
  <c r="BU27" i="39"/>
  <c r="BT27" i="39"/>
  <c r="BS27" i="39"/>
  <c r="BR27" i="39"/>
  <c r="BQ27" i="39"/>
  <c r="BP27" i="39"/>
  <c r="BO27" i="39"/>
  <c r="AK27" i="39"/>
  <c r="AJ27" i="39"/>
  <c r="AI27" i="39"/>
  <c r="AH27" i="39"/>
  <c r="AG27" i="39"/>
  <c r="AF27" i="39"/>
  <c r="AE27" i="39"/>
  <c r="AD27" i="39"/>
  <c r="AB27" i="39"/>
  <c r="AA27" i="39"/>
  <c r="Z27" i="39"/>
  <c r="Y27" i="39"/>
  <c r="X27" i="39"/>
  <c r="W27" i="39"/>
  <c r="V27" i="39"/>
  <c r="U27" i="39"/>
  <c r="BV26" i="39"/>
  <c r="BU26" i="39"/>
  <c r="BT26" i="39"/>
  <c r="BS26" i="39"/>
  <c r="BR26" i="39"/>
  <c r="BQ26" i="39"/>
  <c r="BP26" i="39"/>
  <c r="BO26" i="39"/>
  <c r="AK26" i="39"/>
  <c r="AJ26" i="39"/>
  <c r="AI26" i="39"/>
  <c r="AH26" i="39"/>
  <c r="AG26" i="39"/>
  <c r="AF26" i="39"/>
  <c r="AE26" i="39"/>
  <c r="AD26" i="39"/>
  <c r="AB26" i="39"/>
  <c r="AA26" i="39"/>
  <c r="Z26" i="39"/>
  <c r="Y26" i="39"/>
  <c r="X26" i="39"/>
  <c r="W26" i="39"/>
  <c r="V26" i="39"/>
  <c r="U26" i="39"/>
  <c r="BV25" i="39"/>
  <c r="BU25" i="39"/>
  <c r="BT25" i="39"/>
  <c r="BS25" i="39"/>
  <c r="BR25" i="39"/>
  <c r="BQ25" i="39"/>
  <c r="BP25" i="39"/>
  <c r="BO25" i="39"/>
  <c r="AK25" i="39"/>
  <c r="AJ25" i="39"/>
  <c r="AI25" i="39"/>
  <c r="AH25" i="39"/>
  <c r="AG25" i="39"/>
  <c r="AF25" i="39"/>
  <c r="AE25" i="39"/>
  <c r="AD25" i="39"/>
  <c r="AB25" i="39"/>
  <c r="AA25" i="39"/>
  <c r="Z25" i="39"/>
  <c r="Y25" i="39"/>
  <c r="X25" i="39"/>
  <c r="W25" i="39"/>
  <c r="V25" i="39"/>
  <c r="U25" i="39"/>
  <c r="BV24" i="39"/>
  <c r="BU24" i="39"/>
  <c r="BT24" i="39"/>
  <c r="BS24" i="39"/>
  <c r="BR24" i="39"/>
  <c r="BQ24" i="39"/>
  <c r="BP24" i="39"/>
  <c r="BO24" i="39"/>
  <c r="AK24" i="39"/>
  <c r="AJ24" i="39"/>
  <c r="AI24" i="39"/>
  <c r="AH24" i="39"/>
  <c r="AG24" i="39"/>
  <c r="AF24" i="39"/>
  <c r="AE24" i="39"/>
  <c r="AD24" i="39"/>
  <c r="AB24" i="39"/>
  <c r="AA24" i="39"/>
  <c r="Z24" i="39"/>
  <c r="Y24" i="39"/>
  <c r="X24" i="39"/>
  <c r="W24" i="39"/>
  <c r="V24" i="39"/>
  <c r="U24" i="39"/>
  <c r="BV23" i="39"/>
  <c r="BU23" i="39"/>
  <c r="BT23" i="39"/>
  <c r="BS23" i="39"/>
  <c r="BR23" i="39"/>
  <c r="BQ23" i="39"/>
  <c r="BP23" i="39"/>
  <c r="BO23" i="39"/>
  <c r="AK23" i="39"/>
  <c r="AJ23" i="39"/>
  <c r="AI23" i="39"/>
  <c r="AH23" i="39"/>
  <c r="AG23" i="39"/>
  <c r="AF23" i="39"/>
  <c r="AE23" i="39"/>
  <c r="AD23" i="39"/>
  <c r="AB23" i="39"/>
  <c r="AA23" i="39"/>
  <c r="Z23" i="39"/>
  <c r="Y23" i="39"/>
  <c r="X23" i="39"/>
  <c r="W23" i="39"/>
  <c r="V23" i="39"/>
  <c r="U23" i="39"/>
  <c r="BV22" i="39"/>
  <c r="BU22" i="39"/>
  <c r="BT22" i="39"/>
  <c r="BS22" i="39"/>
  <c r="BR22" i="39"/>
  <c r="BQ22" i="39"/>
  <c r="BP22" i="39"/>
  <c r="BO22" i="39"/>
  <c r="AK22" i="39"/>
  <c r="AJ22" i="39"/>
  <c r="AI22" i="39"/>
  <c r="AH22" i="39"/>
  <c r="AG22" i="39"/>
  <c r="AF22" i="39"/>
  <c r="AE22" i="39"/>
  <c r="AD22" i="39"/>
  <c r="AB22" i="39"/>
  <c r="AA22" i="39"/>
  <c r="Z22" i="39"/>
  <c r="Y22" i="39"/>
  <c r="X22" i="39"/>
  <c r="W22" i="39"/>
  <c r="V22" i="39"/>
  <c r="U22" i="39"/>
  <c r="BV21" i="39"/>
  <c r="BU21" i="39"/>
  <c r="BT21" i="39"/>
  <c r="BS21" i="39"/>
  <c r="BR21" i="39"/>
  <c r="BQ21" i="39"/>
  <c r="BP21" i="39"/>
  <c r="BO21" i="39"/>
  <c r="AK21" i="39"/>
  <c r="AJ21" i="39"/>
  <c r="AI21" i="39"/>
  <c r="AH21" i="39"/>
  <c r="AG21" i="39"/>
  <c r="AF21" i="39"/>
  <c r="AE21" i="39"/>
  <c r="AD21" i="39"/>
  <c r="AB21" i="39"/>
  <c r="AA21" i="39"/>
  <c r="Z21" i="39"/>
  <c r="Y21" i="39"/>
  <c r="X21" i="39"/>
  <c r="W21" i="39"/>
  <c r="V21" i="39"/>
  <c r="U21" i="39"/>
  <c r="BV20" i="39"/>
  <c r="BU20" i="39"/>
  <c r="BT20" i="39"/>
  <c r="BS20" i="39"/>
  <c r="BR20" i="39"/>
  <c r="BQ20" i="39"/>
  <c r="BP20" i="39"/>
  <c r="BO20" i="39"/>
  <c r="AK20" i="39"/>
  <c r="AJ20" i="39"/>
  <c r="AI20" i="39"/>
  <c r="AH20" i="39"/>
  <c r="AG20" i="39"/>
  <c r="AF20" i="39"/>
  <c r="AE20" i="39"/>
  <c r="AD20" i="39"/>
  <c r="AB20" i="39"/>
  <c r="AA20" i="39"/>
  <c r="Z20" i="39"/>
  <c r="Y20" i="39"/>
  <c r="X20" i="39"/>
  <c r="W20" i="39"/>
  <c r="V20" i="39"/>
  <c r="U20" i="39"/>
  <c r="BV19" i="39"/>
  <c r="BU19" i="39"/>
  <c r="BT19" i="39"/>
  <c r="BS19" i="39"/>
  <c r="BR19" i="39"/>
  <c r="BQ19" i="39"/>
  <c r="BP19" i="39"/>
  <c r="BO19" i="39"/>
  <c r="AK19" i="39"/>
  <c r="AJ19" i="39"/>
  <c r="AI19" i="39"/>
  <c r="AH19" i="39"/>
  <c r="AG19" i="39"/>
  <c r="AF19" i="39"/>
  <c r="AE19" i="39"/>
  <c r="AD19" i="39"/>
  <c r="AB19" i="39"/>
  <c r="AA19" i="39"/>
  <c r="Z19" i="39"/>
  <c r="Y19" i="39"/>
  <c r="X19" i="39"/>
  <c r="W19" i="39"/>
  <c r="V19" i="39"/>
  <c r="U19" i="39"/>
  <c r="BV18" i="39"/>
  <c r="BU18" i="39"/>
  <c r="BT18" i="39"/>
  <c r="BS18" i="39"/>
  <c r="BR18" i="39"/>
  <c r="BQ18" i="39"/>
  <c r="BP18" i="39"/>
  <c r="BO18" i="39"/>
  <c r="AK18" i="39"/>
  <c r="AJ18" i="39"/>
  <c r="AI18" i="39"/>
  <c r="AH18" i="39"/>
  <c r="AG18" i="39"/>
  <c r="AF18" i="39"/>
  <c r="AE18" i="39"/>
  <c r="AD18" i="39"/>
  <c r="AB18" i="39"/>
  <c r="AA18" i="39"/>
  <c r="Z18" i="39"/>
  <c r="Y18" i="39"/>
  <c r="X18" i="39"/>
  <c r="W18" i="39"/>
  <c r="V18" i="39"/>
  <c r="U18" i="39"/>
  <c r="BV17" i="39"/>
  <c r="BU17" i="39"/>
  <c r="BT17" i="39"/>
  <c r="BS17" i="39"/>
  <c r="BR17" i="39"/>
  <c r="BQ17" i="39"/>
  <c r="BP17" i="39"/>
  <c r="BO17" i="39"/>
  <c r="AK17" i="39"/>
  <c r="AJ17" i="39"/>
  <c r="AI17" i="39"/>
  <c r="AH17" i="39"/>
  <c r="AG17" i="39"/>
  <c r="AF17" i="39"/>
  <c r="AE17" i="39"/>
  <c r="AD17" i="39"/>
  <c r="AB17" i="39"/>
  <c r="AA17" i="39"/>
  <c r="Z17" i="39"/>
  <c r="Y17" i="39"/>
  <c r="X17" i="39"/>
  <c r="W17" i="39"/>
  <c r="V17" i="39"/>
  <c r="U17" i="39"/>
  <c r="BV16" i="39"/>
  <c r="BU16" i="39"/>
  <c r="BT16" i="39"/>
  <c r="BS16" i="39"/>
  <c r="BR16" i="39"/>
  <c r="BQ16" i="39"/>
  <c r="BP16" i="39"/>
  <c r="BO16" i="39"/>
  <c r="AK16" i="39"/>
  <c r="AJ16" i="39"/>
  <c r="AI16" i="39"/>
  <c r="AH16" i="39"/>
  <c r="AG16" i="39"/>
  <c r="AF16" i="39"/>
  <c r="AE16" i="39"/>
  <c r="AD16" i="39"/>
  <c r="AB16" i="39"/>
  <c r="AA16" i="39"/>
  <c r="Z16" i="39"/>
  <c r="Y16" i="39"/>
  <c r="X16" i="39"/>
  <c r="W16" i="39"/>
  <c r="V16" i="39"/>
  <c r="U16" i="39"/>
  <c r="BV15" i="39"/>
  <c r="BU15" i="39"/>
  <c r="BT15" i="39"/>
  <c r="BS15" i="39"/>
  <c r="BR15" i="39"/>
  <c r="BQ15" i="39"/>
  <c r="BP15" i="39"/>
  <c r="BO15" i="39"/>
  <c r="AK15" i="39"/>
  <c r="AJ15" i="39"/>
  <c r="AI15" i="39"/>
  <c r="AH15" i="39"/>
  <c r="AG15" i="39"/>
  <c r="AF15" i="39"/>
  <c r="AE15" i="39"/>
  <c r="AD15" i="39"/>
  <c r="AB15" i="39"/>
  <c r="AA15" i="39"/>
  <c r="Z15" i="39"/>
  <c r="Y15" i="39"/>
  <c r="X15" i="39"/>
  <c r="W15" i="39"/>
  <c r="V15" i="39"/>
  <c r="U15" i="39"/>
  <c r="AJ43" i="48" l="1"/>
  <c r="BQ43" i="48"/>
  <c r="F24" i="1" s="1"/>
  <c r="BU43" i="48"/>
  <c r="L24" i="1" s="1"/>
  <c r="BQ43" i="47"/>
  <c r="F23" i="1" s="1"/>
  <c r="BU43" i="47"/>
  <c r="L45" i="47" s="1"/>
  <c r="W43" i="47"/>
  <c r="AA43" i="47"/>
  <c r="AF43" i="47"/>
  <c r="AJ43" i="47"/>
  <c r="BR43" i="44"/>
  <c r="H20" i="1" s="1"/>
  <c r="BV43" i="44"/>
  <c r="L46" i="44" s="1"/>
  <c r="BQ43" i="43"/>
  <c r="F19" i="1" s="1"/>
  <c r="BU43" i="43"/>
  <c r="BS43" i="40"/>
  <c r="J16" i="1" s="1"/>
  <c r="BO43" i="40"/>
  <c r="AA43" i="40"/>
  <c r="AJ43" i="40"/>
  <c r="BQ43" i="40"/>
  <c r="F16" i="1" s="1"/>
  <c r="BP43" i="41"/>
  <c r="D17" i="1" s="1"/>
  <c r="BT43" i="41"/>
  <c r="K17" i="1" s="1"/>
  <c r="BE28" i="41"/>
  <c r="BE32" i="41"/>
  <c r="BF32" i="41" s="1"/>
  <c r="BE36" i="41"/>
  <c r="BR43" i="43"/>
  <c r="H19" i="1" s="1"/>
  <c r="BV43" i="43"/>
  <c r="X43" i="42"/>
  <c r="AB43" i="42"/>
  <c r="AG43" i="42"/>
  <c r="AK43" i="42"/>
  <c r="BR43" i="42"/>
  <c r="H18" i="1" s="1"/>
  <c r="BV43" i="42"/>
  <c r="O18" i="1" s="1"/>
  <c r="BE18" i="42"/>
  <c r="BL18" i="42" s="1"/>
  <c r="BE22" i="42"/>
  <c r="BL22" i="42" s="1"/>
  <c r="BE28" i="40"/>
  <c r="BE32" i="40"/>
  <c r="Y43" i="42"/>
  <c r="AD43" i="42"/>
  <c r="AH43" i="42"/>
  <c r="BO43" i="42"/>
  <c r="B18" i="1" s="1"/>
  <c r="BS43" i="42"/>
  <c r="J18" i="1" s="1"/>
  <c r="BE39" i="42"/>
  <c r="BE40" i="42"/>
  <c r="BE41" i="42"/>
  <c r="AF43" i="40"/>
  <c r="BU43" i="40"/>
  <c r="L16" i="1" s="1"/>
  <c r="BE37" i="43"/>
  <c r="BM37" i="43" s="1"/>
  <c r="BE42" i="44"/>
  <c r="BL42" i="44" s="1"/>
  <c r="AI43" i="45"/>
  <c r="BP43" i="45"/>
  <c r="D21" i="1" s="1"/>
  <c r="BQ43" i="46"/>
  <c r="F22" i="1" s="1"/>
  <c r="BU43" i="46"/>
  <c r="L22" i="1" s="1"/>
  <c r="BE29" i="46"/>
  <c r="BE23" i="48"/>
  <c r="BE25" i="46"/>
  <c r="BF25" i="46" s="1"/>
  <c r="BE19" i="43"/>
  <c r="AE43" i="42"/>
  <c r="AI43" i="42"/>
  <c r="BP43" i="42"/>
  <c r="D18" i="1" s="1"/>
  <c r="BT43" i="42"/>
  <c r="K18" i="1" s="1"/>
  <c r="BQ43" i="41"/>
  <c r="F17" i="1" s="1"/>
  <c r="BU43" i="41"/>
  <c r="L17" i="1" s="1"/>
  <c r="AA43" i="41"/>
  <c r="AJ43" i="41"/>
  <c r="BR43" i="41"/>
  <c r="H17" i="1" s="1"/>
  <c r="BV43" i="41"/>
  <c r="O17" i="1" s="1"/>
  <c r="W43" i="41"/>
  <c r="AF43" i="41"/>
  <c r="AK43" i="41"/>
  <c r="BO43" i="41"/>
  <c r="BS43" i="41"/>
  <c r="J17" i="1" s="1"/>
  <c r="B16" i="1"/>
  <c r="BE17" i="48"/>
  <c r="BG17" i="48" s="1"/>
  <c r="BE19" i="47"/>
  <c r="BE18" i="46"/>
  <c r="BE22" i="46"/>
  <c r="BE17" i="46"/>
  <c r="BL17" i="46" s="1"/>
  <c r="S21" i="1"/>
  <c r="BE16" i="45"/>
  <c r="BG16" i="45" s="1"/>
  <c r="BE20" i="45"/>
  <c r="BG20" i="45" s="1"/>
  <c r="BE19" i="44"/>
  <c r="BL19" i="44" s="1"/>
  <c r="BE23" i="44"/>
  <c r="BL23" i="44" s="1"/>
  <c r="BE21" i="43"/>
  <c r="BE18" i="43"/>
  <c r="AG43" i="41"/>
  <c r="AB43" i="41"/>
  <c r="V43" i="41"/>
  <c r="Z43" i="41"/>
  <c r="AE43" i="41"/>
  <c r="AI43" i="41"/>
  <c r="BE19" i="41"/>
  <c r="BM19" i="41" s="1"/>
  <c r="S17" i="1"/>
  <c r="W43" i="40"/>
  <c r="BE16" i="40"/>
  <c r="BH16" i="40" s="1"/>
  <c r="BE20" i="40"/>
  <c r="BM20" i="40" s="1"/>
  <c r="BV43" i="40"/>
  <c r="L46" i="40" s="1"/>
  <c r="S16" i="1"/>
  <c r="L45" i="48"/>
  <c r="BE21" i="48"/>
  <c r="BG21" i="48" s="1"/>
  <c r="BE19" i="48"/>
  <c r="BF19" i="48" s="1"/>
  <c r="P45" i="48"/>
  <c r="T35" i="49" s="1"/>
  <c r="D59" i="48"/>
  <c r="D59" i="44"/>
  <c r="D59" i="40"/>
  <c r="D59" i="43"/>
  <c r="D59" i="42"/>
  <c r="D59" i="22"/>
  <c r="D59" i="47"/>
  <c r="D59" i="39"/>
  <c r="D59" i="41"/>
  <c r="D59" i="46"/>
  <c r="D59" i="45"/>
  <c r="BE20" i="48"/>
  <c r="BL20" i="48" s="1"/>
  <c r="BE16" i="47"/>
  <c r="BG16" i="47" s="1"/>
  <c r="BE20" i="47"/>
  <c r="BG20" i="47" s="1"/>
  <c r="L23" i="1"/>
  <c r="BE17" i="47"/>
  <c r="BM17" i="47" s="1"/>
  <c r="BE21" i="47"/>
  <c r="BM21" i="47" s="1"/>
  <c r="BE18" i="47"/>
  <c r="BK18" i="47" s="1"/>
  <c r="BE22" i="47"/>
  <c r="P45" i="47"/>
  <c r="T34" i="49" s="1"/>
  <c r="D58" i="48"/>
  <c r="D58" i="46"/>
  <c r="D58" i="44"/>
  <c r="D58" i="40"/>
  <c r="D58" i="22"/>
  <c r="D58" i="43"/>
  <c r="D58" i="42"/>
  <c r="D58" i="39"/>
  <c r="D58" i="47"/>
  <c r="D58" i="45"/>
  <c r="D58" i="41"/>
  <c r="P45" i="46"/>
  <c r="T33" i="49" s="1"/>
  <c r="D57" i="46"/>
  <c r="D57" i="42"/>
  <c r="D57" i="22"/>
  <c r="D57" i="47"/>
  <c r="D57" i="43"/>
  <c r="D57" i="39"/>
  <c r="D57" i="44"/>
  <c r="D57" i="40"/>
  <c r="D57" i="48"/>
  <c r="D57" i="45"/>
  <c r="D57" i="41"/>
  <c r="BE20" i="46"/>
  <c r="BH20" i="46" s="1"/>
  <c r="BE21" i="46"/>
  <c r="BF21" i="46" s="1"/>
  <c r="BE17" i="45"/>
  <c r="BL17" i="45" s="1"/>
  <c r="BE21" i="45"/>
  <c r="BM21" i="45" s="1"/>
  <c r="BR43" i="45"/>
  <c r="H21" i="1" s="1"/>
  <c r="BV43" i="45"/>
  <c r="BE22" i="45"/>
  <c r="BG22" i="45" s="1"/>
  <c r="BE15" i="45"/>
  <c r="BL15" i="45" s="1"/>
  <c r="BE19" i="45"/>
  <c r="BL19" i="45" s="1"/>
  <c r="D56" i="47"/>
  <c r="D56" i="45"/>
  <c r="D56" i="43"/>
  <c r="D56" i="41"/>
  <c r="D56" i="22"/>
  <c r="D56" i="48"/>
  <c r="D56" i="44"/>
  <c r="D56" i="42"/>
  <c r="D56" i="40"/>
  <c r="D56" i="46"/>
  <c r="D56" i="39"/>
  <c r="BE20" i="44"/>
  <c r="BE21" i="44"/>
  <c r="BK21" i="44" s="1"/>
  <c r="BE18" i="44"/>
  <c r="BI18" i="44" s="1"/>
  <c r="BE22" i="44"/>
  <c r="BF22" i="44" s="1"/>
  <c r="P45" i="44"/>
  <c r="T31" i="49" s="1"/>
  <c r="D55" i="42"/>
  <c r="D55" i="22"/>
  <c r="D55" i="48"/>
  <c r="D55" i="44"/>
  <c r="D55" i="41"/>
  <c r="D55" i="47"/>
  <c r="D55" i="40"/>
  <c r="D55" i="46"/>
  <c r="D55" i="43"/>
  <c r="D55" i="39"/>
  <c r="D55" i="45"/>
  <c r="BE23" i="43"/>
  <c r="BI23" i="43" s="1"/>
  <c r="P45" i="43"/>
  <c r="T30" i="49" s="1"/>
  <c r="D54" i="47"/>
  <c r="D54" i="45"/>
  <c r="D54" i="22"/>
  <c r="D54" i="43"/>
  <c r="D54" i="41"/>
  <c r="D54" i="39"/>
  <c r="D54" i="44"/>
  <c r="D54" i="48"/>
  <c r="D54" i="46"/>
  <c r="D54" i="42"/>
  <c r="D54" i="40"/>
  <c r="BE20" i="43"/>
  <c r="BL20" i="43" s="1"/>
  <c r="L45" i="43"/>
  <c r="L19" i="1"/>
  <c r="BE17" i="43"/>
  <c r="BI17" i="43" s="1"/>
  <c r="L46" i="43"/>
  <c r="O19" i="1"/>
  <c r="BE22" i="43"/>
  <c r="BE19" i="42"/>
  <c r="BM19" i="42" s="1"/>
  <c r="BE23" i="42"/>
  <c r="BI23" i="42" s="1"/>
  <c r="P45" i="42"/>
  <c r="T29" i="49" s="1"/>
  <c r="D53" i="45"/>
  <c r="D53" i="40"/>
  <c r="D53" i="41"/>
  <c r="D53" i="44"/>
  <c r="D53" i="39"/>
  <c r="D53" i="46"/>
  <c r="D53" i="47"/>
  <c r="D53" i="42"/>
  <c r="D53" i="22"/>
  <c r="D53" i="48"/>
  <c r="D53" i="43"/>
  <c r="BE20" i="42"/>
  <c r="BK20" i="42" s="1"/>
  <c r="BE17" i="42"/>
  <c r="BI17" i="42" s="1"/>
  <c r="BE21" i="42"/>
  <c r="BM21" i="42" s="1"/>
  <c r="L46" i="42"/>
  <c r="BE16" i="41"/>
  <c r="BE20" i="41"/>
  <c r="BF20" i="41" s="1"/>
  <c r="L45" i="41"/>
  <c r="BE17" i="41"/>
  <c r="BF17" i="41" s="1"/>
  <c r="BE21" i="41"/>
  <c r="BI21" i="41" s="1"/>
  <c r="L46" i="41"/>
  <c r="BE18" i="41"/>
  <c r="BG18" i="41" s="1"/>
  <c r="BE22" i="41"/>
  <c r="BH22" i="41" s="1"/>
  <c r="BE23" i="41"/>
  <c r="D52" i="48"/>
  <c r="D52" i="47"/>
  <c r="D52" i="46"/>
  <c r="D52" i="45"/>
  <c r="D52" i="43"/>
  <c r="D52" i="42"/>
  <c r="D52" i="41"/>
  <c r="D52" i="40"/>
  <c r="D52" i="39"/>
  <c r="D52" i="22"/>
  <c r="D52" i="44"/>
  <c r="BE17" i="40"/>
  <c r="BE21" i="40"/>
  <c r="BE18" i="40"/>
  <c r="BM18" i="40" s="1"/>
  <c r="BE22" i="40"/>
  <c r="BM22" i="40" s="1"/>
  <c r="BE19" i="40"/>
  <c r="BF19" i="40" s="1"/>
  <c r="BE23" i="40"/>
  <c r="BI23" i="40" s="1"/>
  <c r="D51" i="45"/>
  <c r="D51" i="42"/>
  <c r="D51" i="48"/>
  <c r="D51" i="44"/>
  <c r="D51" i="41"/>
  <c r="D51" i="47"/>
  <c r="D51" i="46"/>
  <c r="D51" i="43"/>
  <c r="D51" i="39"/>
  <c r="D51" i="22"/>
  <c r="D51" i="40"/>
  <c r="BE22" i="48"/>
  <c r="BL22" i="48" s="1"/>
  <c r="BE19" i="46"/>
  <c r="BF19" i="46" s="1"/>
  <c r="AB43" i="45"/>
  <c r="AG43" i="45"/>
  <c r="AK43" i="45"/>
  <c r="BE18" i="45"/>
  <c r="BK18" i="45" s="1"/>
  <c r="BE16" i="43"/>
  <c r="BH16" i="43" s="1"/>
  <c r="BE16" i="42"/>
  <c r="D50" i="48"/>
  <c r="D50" i="44"/>
  <c r="D50" i="41"/>
  <c r="D50" i="45"/>
  <c r="D50" i="42"/>
  <c r="D50" i="46"/>
  <c r="D50" i="43"/>
  <c r="D50" i="40"/>
  <c r="D50" i="47"/>
  <c r="P45" i="39"/>
  <c r="T26" i="49" s="1"/>
  <c r="D50" i="39"/>
  <c r="D50" i="22"/>
  <c r="AF43" i="48"/>
  <c r="BE25" i="48"/>
  <c r="BE29" i="48"/>
  <c r="BM29" i="48" s="1"/>
  <c r="BE33" i="48"/>
  <c r="BG33" i="48" s="1"/>
  <c r="BE36" i="48"/>
  <c r="BE37" i="48"/>
  <c r="BE26" i="48"/>
  <c r="BE30" i="48"/>
  <c r="BE34" i="48"/>
  <c r="BI34" i="48" s="1"/>
  <c r="BE38" i="48"/>
  <c r="AB43" i="48"/>
  <c r="AK43" i="48"/>
  <c r="AT43" i="48"/>
  <c r="AY43" i="48"/>
  <c r="BC43" i="48"/>
  <c r="BV43" i="48"/>
  <c r="BE27" i="48"/>
  <c r="BJ27" i="48" s="1"/>
  <c r="BE31" i="48"/>
  <c r="BE35" i="48"/>
  <c r="BJ35" i="48" s="1"/>
  <c r="BE39" i="48"/>
  <c r="BE40" i="48"/>
  <c r="BE41" i="48"/>
  <c r="BE42" i="48"/>
  <c r="X43" i="48"/>
  <c r="AG43" i="48"/>
  <c r="AP43" i="48"/>
  <c r="BR43" i="48"/>
  <c r="H24" i="1" s="1"/>
  <c r="U43" i="48"/>
  <c r="Y43" i="48"/>
  <c r="AD43" i="48"/>
  <c r="AH43" i="48"/>
  <c r="AM43" i="48"/>
  <c r="AQ43" i="48"/>
  <c r="AV43" i="48"/>
  <c r="AZ43" i="48"/>
  <c r="BP43" i="48"/>
  <c r="D24" i="1" s="1"/>
  <c r="BT43" i="48"/>
  <c r="K24" i="1" s="1"/>
  <c r="BE24" i="48"/>
  <c r="BM24" i="48" s="1"/>
  <c r="BE28" i="48"/>
  <c r="BE32" i="48"/>
  <c r="BE25" i="47"/>
  <c r="BF25" i="47" s="1"/>
  <c r="BE29" i="47"/>
  <c r="BM29" i="47" s="1"/>
  <c r="BE33" i="47"/>
  <c r="BE37" i="47"/>
  <c r="BF37" i="47" s="1"/>
  <c r="BE23" i="47"/>
  <c r="BJ23" i="47" s="1"/>
  <c r="AS43" i="47"/>
  <c r="BE42" i="47"/>
  <c r="X43" i="47"/>
  <c r="AB43" i="47"/>
  <c r="AG43" i="47"/>
  <c r="AK43" i="47"/>
  <c r="AP43" i="47"/>
  <c r="AT43" i="47"/>
  <c r="AY43" i="47"/>
  <c r="BC43" i="47"/>
  <c r="BE26" i="47"/>
  <c r="BE30" i="47"/>
  <c r="BL30" i="47" s="1"/>
  <c r="BE34" i="47"/>
  <c r="BL34" i="47" s="1"/>
  <c r="BE38" i="47"/>
  <c r="BS43" i="47"/>
  <c r="J23" i="1" s="1"/>
  <c r="BE27" i="47"/>
  <c r="BE31" i="47"/>
  <c r="BE35" i="47"/>
  <c r="BE39" i="47"/>
  <c r="BE40" i="47"/>
  <c r="BE41" i="47"/>
  <c r="BO43" i="47"/>
  <c r="V43" i="47"/>
  <c r="Z43" i="47"/>
  <c r="AE43" i="47"/>
  <c r="AI43" i="47"/>
  <c r="AN43" i="47"/>
  <c r="AR43" i="47"/>
  <c r="AW43" i="47"/>
  <c r="BA43" i="47"/>
  <c r="BP43" i="47"/>
  <c r="D23" i="1" s="1"/>
  <c r="BT43" i="47"/>
  <c r="K23" i="1" s="1"/>
  <c r="BE24" i="47"/>
  <c r="BE28" i="47"/>
  <c r="BE32" i="47"/>
  <c r="BE36" i="47"/>
  <c r="BJ36" i="47" s="1"/>
  <c r="AB43" i="46"/>
  <c r="AG43" i="46"/>
  <c r="AK43" i="46"/>
  <c r="AP43" i="46"/>
  <c r="AT43" i="46"/>
  <c r="AY43" i="46"/>
  <c r="BC43" i="46"/>
  <c r="BE34" i="46"/>
  <c r="BK34" i="46" s="1"/>
  <c r="BE23" i="46"/>
  <c r="BF23" i="46" s="1"/>
  <c r="BE36" i="46"/>
  <c r="BF36" i="46" s="1"/>
  <c r="BE33" i="46"/>
  <c r="BE37" i="46"/>
  <c r="BM37" i="46" s="1"/>
  <c r="X43" i="46"/>
  <c r="BE26" i="46"/>
  <c r="BE30" i="46"/>
  <c r="BE38" i="46"/>
  <c r="BK38" i="46" s="1"/>
  <c r="BO43" i="46"/>
  <c r="BS43" i="46"/>
  <c r="J22" i="1" s="1"/>
  <c r="BE27" i="46"/>
  <c r="BE31" i="46"/>
  <c r="BM31" i="46" s="1"/>
  <c r="BE35" i="46"/>
  <c r="BE39" i="46"/>
  <c r="BE40" i="46"/>
  <c r="BE41" i="46"/>
  <c r="BL41" i="46" s="1"/>
  <c r="V43" i="46"/>
  <c r="Z43" i="46"/>
  <c r="AE43" i="46"/>
  <c r="AI43" i="46"/>
  <c r="AN43" i="46"/>
  <c r="AR43" i="46"/>
  <c r="AW43" i="46"/>
  <c r="BA43" i="46"/>
  <c r="BE24" i="46"/>
  <c r="BH24" i="46" s="1"/>
  <c r="BE28" i="46"/>
  <c r="BF28" i="46" s="1"/>
  <c r="BE32" i="46"/>
  <c r="W43" i="45"/>
  <c r="AA43" i="45"/>
  <c r="AF43" i="45"/>
  <c r="AJ43" i="45"/>
  <c r="AO43" i="45"/>
  <c r="AS43" i="45"/>
  <c r="AX43" i="45"/>
  <c r="BB43" i="45"/>
  <c r="BQ43" i="45"/>
  <c r="F21" i="1" s="1"/>
  <c r="BU43" i="45"/>
  <c r="X43" i="45"/>
  <c r="Y43" i="45"/>
  <c r="AD43" i="45"/>
  <c r="AH43" i="45"/>
  <c r="AM43" i="45"/>
  <c r="AQ43" i="45"/>
  <c r="AV43" i="45"/>
  <c r="AZ43" i="45"/>
  <c r="BO43" i="45"/>
  <c r="BS43" i="45"/>
  <c r="BE23" i="45"/>
  <c r="BL23" i="45" s="1"/>
  <c r="BE41" i="45"/>
  <c r="BE42" i="45"/>
  <c r="BT43" i="45"/>
  <c r="K21" i="1" s="1"/>
  <c r="BE25" i="45"/>
  <c r="BH25" i="45" s="1"/>
  <c r="BE29" i="45"/>
  <c r="BE33" i="45"/>
  <c r="BE37" i="45"/>
  <c r="BE26" i="45"/>
  <c r="BK26" i="45" s="1"/>
  <c r="BE30" i="45"/>
  <c r="BJ30" i="45" s="1"/>
  <c r="BE34" i="45"/>
  <c r="BE38" i="45"/>
  <c r="BK38" i="45" s="1"/>
  <c r="BE27" i="45"/>
  <c r="BL27" i="45" s="1"/>
  <c r="BE31" i="45"/>
  <c r="BL31" i="45" s="1"/>
  <c r="BE35" i="45"/>
  <c r="BI35" i="45" s="1"/>
  <c r="BE39" i="45"/>
  <c r="BL39" i="45" s="1"/>
  <c r="BE40" i="45"/>
  <c r="BK40" i="45" s="1"/>
  <c r="V43" i="45"/>
  <c r="Z43" i="45"/>
  <c r="AE43" i="45"/>
  <c r="BE24" i="45"/>
  <c r="BK24" i="45" s="1"/>
  <c r="BE28" i="45"/>
  <c r="BE32" i="45"/>
  <c r="BE36" i="45"/>
  <c r="BG36" i="45" s="1"/>
  <c r="U43" i="44"/>
  <c r="Y43" i="44"/>
  <c r="AD43" i="44"/>
  <c r="AH43" i="44"/>
  <c r="AM43" i="44"/>
  <c r="AQ43" i="44"/>
  <c r="AV43" i="44"/>
  <c r="AZ43" i="44"/>
  <c r="BO43" i="44"/>
  <c r="BS43" i="44"/>
  <c r="J20" i="1" s="1"/>
  <c r="BE39" i="44"/>
  <c r="BJ39" i="44" s="1"/>
  <c r="BE40" i="44"/>
  <c r="BJ40" i="44" s="1"/>
  <c r="BE41" i="44"/>
  <c r="V43" i="44"/>
  <c r="Z43" i="44"/>
  <c r="AE43" i="44"/>
  <c r="AI43" i="44"/>
  <c r="AR43" i="44"/>
  <c r="AW43" i="44"/>
  <c r="BA43" i="44"/>
  <c r="BP43" i="44"/>
  <c r="D20" i="1" s="1"/>
  <c r="BT43" i="44"/>
  <c r="K20" i="1" s="1"/>
  <c r="BE28" i="44"/>
  <c r="BE32" i="44"/>
  <c r="BF32" i="44" s="1"/>
  <c r="BE36" i="44"/>
  <c r="BJ36" i="44" s="1"/>
  <c r="AN43" i="44"/>
  <c r="AJ43" i="44"/>
  <c r="AO43" i="44"/>
  <c r="AS43" i="44"/>
  <c r="AX43" i="44"/>
  <c r="BB43" i="44"/>
  <c r="AG43" i="44"/>
  <c r="AK43" i="44"/>
  <c r="AP43" i="44"/>
  <c r="BE26" i="44"/>
  <c r="BK26" i="44" s="1"/>
  <c r="BE30" i="44"/>
  <c r="BI30" i="44" s="1"/>
  <c r="BE34" i="44"/>
  <c r="BE38" i="44"/>
  <c r="BJ38" i="44" s="1"/>
  <c r="BE27" i="44"/>
  <c r="BF27" i="44" s="1"/>
  <c r="BE31" i="44"/>
  <c r="BG31" i="44" s="1"/>
  <c r="BE35" i="44"/>
  <c r="BJ35" i="44" s="1"/>
  <c r="BE24" i="44"/>
  <c r="W43" i="44"/>
  <c r="AA43" i="44"/>
  <c r="AF43" i="44"/>
  <c r="BE25" i="44"/>
  <c r="BJ25" i="44" s="1"/>
  <c r="BE29" i="44"/>
  <c r="BE33" i="44"/>
  <c r="BL33" i="44" s="1"/>
  <c r="BE37" i="44"/>
  <c r="BL37" i="44" s="1"/>
  <c r="W43" i="43"/>
  <c r="AA43" i="43"/>
  <c r="AF43" i="43"/>
  <c r="AJ43" i="43"/>
  <c r="BE30" i="43"/>
  <c r="BK30" i="43" s="1"/>
  <c r="BE34" i="43"/>
  <c r="BE38" i="43"/>
  <c r="X43" i="43"/>
  <c r="AB43" i="43"/>
  <c r="AG43" i="43"/>
  <c r="AK43" i="43"/>
  <c r="AP43" i="43"/>
  <c r="AT43" i="43"/>
  <c r="AY43" i="43"/>
  <c r="BC43" i="43"/>
  <c r="BE26" i="43"/>
  <c r="BH26" i="43" s="1"/>
  <c r="BO43" i="43"/>
  <c r="BS43" i="43"/>
  <c r="J19" i="1" s="1"/>
  <c r="BE27" i="43"/>
  <c r="BH27" i="43" s="1"/>
  <c r="BE31" i="43"/>
  <c r="BM31" i="43" s="1"/>
  <c r="BE35" i="43"/>
  <c r="BM35" i="43" s="1"/>
  <c r="BE39" i="43"/>
  <c r="BE40" i="43"/>
  <c r="BE41" i="43"/>
  <c r="BE42" i="43"/>
  <c r="BJ42" i="43" s="1"/>
  <c r="BE24" i="43"/>
  <c r="BL24" i="43" s="1"/>
  <c r="BE28" i="43"/>
  <c r="BM28" i="43" s="1"/>
  <c r="BE32" i="43"/>
  <c r="BE36" i="43"/>
  <c r="BK36" i="43" s="1"/>
  <c r="BE29" i="43"/>
  <c r="BE33" i="43"/>
  <c r="AW43" i="43"/>
  <c r="BA43" i="43"/>
  <c r="BP43" i="43"/>
  <c r="D19" i="1" s="1"/>
  <c r="BT43" i="43"/>
  <c r="K19" i="1" s="1"/>
  <c r="U43" i="43"/>
  <c r="Y43" i="43"/>
  <c r="AD43" i="43"/>
  <c r="AH43" i="43"/>
  <c r="AM43" i="43"/>
  <c r="AQ43" i="43"/>
  <c r="AV43" i="43"/>
  <c r="AZ43" i="43"/>
  <c r="BE25" i="43"/>
  <c r="V43" i="43"/>
  <c r="Z43" i="43"/>
  <c r="AE43" i="43"/>
  <c r="AI43" i="43"/>
  <c r="AN43" i="43"/>
  <c r="AR43" i="43"/>
  <c r="U43" i="42"/>
  <c r="BB43" i="42"/>
  <c r="BQ43" i="42"/>
  <c r="F18" i="1" s="1"/>
  <c r="BU43" i="42"/>
  <c r="W43" i="42"/>
  <c r="AA43" i="42"/>
  <c r="AF43" i="42"/>
  <c r="AJ43" i="42"/>
  <c r="AO43" i="42"/>
  <c r="AS43" i="42"/>
  <c r="AX43" i="42"/>
  <c r="BE25" i="42"/>
  <c r="BE29" i="42"/>
  <c r="BE37" i="42"/>
  <c r="BJ37" i="42" s="1"/>
  <c r="BE26" i="42"/>
  <c r="BE30" i="42"/>
  <c r="BK30" i="42" s="1"/>
  <c r="BE34" i="42"/>
  <c r="BK34" i="42" s="1"/>
  <c r="BE38" i="42"/>
  <c r="BE27" i="42"/>
  <c r="BM27" i="42" s="1"/>
  <c r="BE31" i="42"/>
  <c r="BM31" i="42" s="1"/>
  <c r="BE35" i="42"/>
  <c r="BE42" i="42"/>
  <c r="BJ42" i="42" s="1"/>
  <c r="V43" i="42"/>
  <c r="Z43" i="42"/>
  <c r="BE24" i="42"/>
  <c r="BE28" i="42"/>
  <c r="BH28" i="42" s="1"/>
  <c r="BE32" i="42"/>
  <c r="BH32" i="42" s="1"/>
  <c r="BE36" i="42"/>
  <c r="BE33" i="42"/>
  <c r="BE39" i="41"/>
  <c r="BH39" i="41" s="1"/>
  <c r="BE40" i="41"/>
  <c r="BE41" i="41"/>
  <c r="BE42" i="41"/>
  <c r="BE24" i="41"/>
  <c r="U43" i="41"/>
  <c r="Y43" i="41"/>
  <c r="AD43" i="41"/>
  <c r="AH43" i="41"/>
  <c r="AM43" i="41"/>
  <c r="BE27" i="41"/>
  <c r="BE31" i="41"/>
  <c r="BJ31" i="41" s="1"/>
  <c r="BE35" i="41"/>
  <c r="BE25" i="41"/>
  <c r="BE29" i="41"/>
  <c r="BE33" i="41"/>
  <c r="BE37" i="41"/>
  <c r="BI37" i="41" s="1"/>
  <c r="X43" i="41"/>
  <c r="BE26" i="41"/>
  <c r="BE30" i="41"/>
  <c r="BL30" i="41" s="1"/>
  <c r="BE34" i="41"/>
  <c r="BE38" i="41"/>
  <c r="AM43" i="40"/>
  <c r="AQ43" i="40"/>
  <c r="AV43" i="40"/>
  <c r="AZ43" i="40"/>
  <c r="V43" i="40"/>
  <c r="Z43" i="40"/>
  <c r="AE43" i="40"/>
  <c r="AI43" i="40"/>
  <c r="AN43" i="40"/>
  <c r="AR43" i="40"/>
  <c r="AW43" i="40"/>
  <c r="BA43" i="40"/>
  <c r="BP43" i="40"/>
  <c r="D16" i="1" s="1"/>
  <c r="BT43" i="40"/>
  <c r="BE24" i="40"/>
  <c r="X43" i="40"/>
  <c r="AB43" i="40"/>
  <c r="AG43" i="40"/>
  <c r="AK43" i="40"/>
  <c r="AP43" i="40"/>
  <c r="AT43" i="40"/>
  <c r="AY43" i="40"/>
  <c r="BC43" i="40"/>
  <c r="BR43" i="40"/>
  <c r="BE35" i="40"/>
  <c r="BM35" i="40" s="1"/>
  <c r="BE42" i="40"/>
  <c r="BE36" i="40"/>
  <c r="BE25" i="40"/>
  <c r="BE29" i="40"/>
  <c r="BE33" i="40"/>
  <c r="BE37" i="40"/>
  <c r="BE26" i="40"/>
  <c r="BM26" i="40" s="1"/>
  <c r="BE30" i="40"/>
  <c r="BM30" i="40" s="1"/>
  <c r="BE34" i="40"/>
  <c r="BE38" i="40"/>
  <c r="U43" i="40"/>
  <c r="Y43" i="40"/>
  <c r="AD43" i="40"/>
  <c r="AH43" i="40"/>
  <c r="BE27" i="40"/>
  <c r="BM27" i="40" s="1"/>
  <c r="BE31" i="40"/>
  <c r="BM31" i="40" s="1"/>
  <c r="BE39" i="40"/>
  <c r="BM39" i="40" s="1"/>
  <c r="BE40" i="40"/>
  <c r="BE41" i="40"/>
  <c r="U43" i="39"/>
  <c r="Y43" i="39"/>
  <c r="AD43" i="39"/>
  <c r="AH43" i="39"/>
  <c r="AM43" i="39"/>
  <c r="AQ43" i="39"/>
  <c r="AV43" i="39"/>
  <c r="AZ43" i="39"/>
  <c r="BO43" i="39"/>
  <c r="BS43" i="39"/>
  <c r="J15" i="1" s="1"/>
  <c r="BE36" i="39"/>
  <c r="BH36" i="39" s="1"/>
  <c r="BE41" i="39"/>
  <c r="BK41" i="39" s="1"/>
  <c r="BE42" i="39"/>
  <c r="BH42" i="39" s="1"/>
  <c r="V43" i="39"/>
  <c r="Z43" i="39"/>
  <c r="AE43" i="39"/>
  <c r="AI43" i="39"/>
  <c r="AN43" i="39"/>
  <c r="AR43" i="39"/>
  <c r="AW43" i="39"/>
  <c r="BA43" i="39"/>
  <c r="BP43" i="39"/>
  <c r="D15" i="1" s="1"/>
  <c r="BT43" i="39"/>
  <c r="AA43" i="39"/>
  <c r="W43" i="39"/>
  <c r="AF43" i="39"/>
  <c r="X43" i="39"/>
  <c r="AB43" i="39"/>
  <c r="AG43" i="39"/>
  <c r="AK43" i="39"/>
  <c r="AP43" i="39"/>
  <c r="AT43" i="39"/>
  <c r="AY43" i="39"/>
  <c r="BC43" i="39"/>
  <c r="BR43" i="39"/>
  <c r="H15" i="1" s="1"/>
  <c r="BV43" i="39"/>
  <c r="BE18" i="39"/>
  <c r="BK18" i="39" s="1"/>
  <c r="BE22" i="39"/>
  <c r="BG22" i="39" s="1"/>
  <c r="BE26" i="39"/>
  <c r="BH26" i="39" s="1"/>
  <c r="BE30" i="39"/>
  <c r="BK30" i="39" s="1"/>
  <c r="BE34" i="39"/>
  <c r="BE16" i="39"/>
  <c r="BI16" i="39" s="1"/>
  <c r="BE20" i="39"/>
  <c r="BL20" i="39" s="1"/>
  <c r="BE24" i="39"/>
  <c r="BG24" i="39" s="1"/>
  <c r="BE28" i="39"/>
  <c r="BE32" i="39"/>
  <c r="AJ43" i="39"/>
  <c r="AO43" i="39"/>
  <c r="AS43" i="39"/>
  <c r="AX43" i="39"/>
  <c r="BB43" i="39"/>
  <c r="BQ43" i="39"/>
  <c r="F15" i="1" s="1"/>
  <c r="BU43" i="39"/>
  <c r="BE17" i="39"/>
  <c r="BJ17" i="39" s="1"/>
  <c r="BE21" i="39"/>
  <c r="BJ21" i="39" s="1"/>
  <c r="BE25" i="39"/>
  <c r="BF25" i="39" s="1"/>
  <c r="BE29" i="39"/>
  <c r="BE33" i="39"/>
  <c r="BE37" i="39"/>
  <c r="BJ37" i="39" s="1"/>
  <c r="BE38" i="39"/>
  <c r="BK38" i="39" s="1"/>
  <c r="BE19" i="39"/>
  <c r="BF19" i="39" s="1"/>
  <c r="BE23" i="39"/>
  <c r="BI23" i="39" s="1"/>
  <c r="BE27" i="39"/>
  <c r="BH27" i="39" s="1"/>
  <c r="BE31" i="39"/>
  <c r="BJ31" i="39" s="1"/>
  <c r="BE35" i="39"/>
  <c r="BF35" i="39" s="1"/>
  <c r="BE39" i="39"/>
  <c r="BE40" i="39"/>
  <c r="BE16" i="44"/>
  <c r="BJ18" i="44"/>
  <c r="BF18" i="44"/>
  <c r="BM18" i="44"/>
  <c r="BL18" i="44"/>
  <c r="BH18" i="44"/>
  <c r="BK18" i="44"/>
  <c r="BG18" i="44"/>
  <c r="BI22" i="44"/>
  <c r="BG22" i="44"/>
  <c r="BH26" i="44"/>
  <c r="BJ34" i="44"/>
  <c r="BF34" i="44"/>
  <c r="BM34" i="44"/>
  <c r="BI34" i="44"/>
  <c r="BL34" i="44"/>
  <c r="BH34" i="44"/>
  <c r="BK34" i="44"/>
  <c r="BG34" i="44"/>
  <c r="BG38" i="44"/>
  <c r="BH26" i="45"/>
  <c r="BK30" i="45"/>
  <c r="BI30" i="45"/>
  <c r="BL30" i="45"/>
  <c r="BH30" i="45"/>
  <c r="BK34" i="45"/>
  <c r="BG34" i="45"/>
  <c r="BJ34" i="45"/>
  <c r="BF34" i="45"/>
  <c r="BM34" i="45"/>
  <c r="BI34" i="45"/>
  <c r="BL34" i="45"/>
  <c r="BH34" i="45"/>
  <c r="X43" i="44"/>
  <c r="AB43" i="44"/>
  <c r="BQ43" i="44"/>
  <c r="F20" i="1" s="1"/>
  <c r="BU43" i="44"/>
  <c r="BG23" i="44"/>
  <c r="BI23" i="44"/>
  <c r="BK27" i="44"/>
  <c r="BG27" i="44"/>
  <c r="BJ27" i="44"/>
  <c r="BJ31" i="44"/>
  <c r="BH39" i="44"/>
  <c r="BG39" i="44"/>
  <c r="BG40" i="44"/>
  <c r="BI40" i="44"/>
  <c r="BJ41" i="44"/>
  <c r="BF41" i="44"/>
  <c r="BM41" i="44"/>
  <c r="BI41" i="44"/>
  <c r="BL41" i="44"/>
  <c r="BH41" i="44"/>
  <c r="BK41" i="44"/>
  <c r="BG41" i="44"/>
  <c r="BM42" i="44"/>
  <c r="BI42" i="44"/>
  <c r="BK42" i="44"/>
  <c r="BG42" i="44"/>
  <c r="BM15" i="45"/>
  <c r="BI15" i="45"/>
  <c r="BI27" i="45"/>
  <c r="BG27" i="45"/>
  <c r="BM31" i="45"/>
  <c r="BI31" i="45"/>
  <c r="BH31" i="45"/>
  <c r="BK31" i="45"/>
  <c r="BG31" i="45"/>
  <c r="BJ31" i="45"/>
  <c r="BF31" i="45"/>
  <c r="BM35" i="45"/>
  <c r="BJ35" i="45"/>
  <c r="BF35" i="45"/>
  <c r="BM39" i="45"/>
  <c r="BI39" i="45"/>
  <c r="BK39" i="45"/>
  <c r="BG39" i="45"/>
  <c r="BK41" i="45"/>
  <c r="BG41" i="45"/>
  <c r="BJ41" i="45"/>
  <c r="BF41" i="45"/>
  <c r="BM41" i="45"/>
  <c r="BI41" i="45"/>
  <c r="BL41" i="45"/>
  <c r="BH41" i="45"/>
  <c r="BJ42" i="45"/>
  <c r="BF42" i="45"/>
  <c r="BM42" i="45"/>
  <c r="BI42" i="45"/>
  <c r="BL42" i="45"/>
  <c r="BH42" i="45"/>
  <c r="BK42" i="45"/>
  <c r="BG42" i="45"/>
  <c r="BJ20" i="44"/>
  <c r="BF20" i="44"/>
  <c r="BM20" i="44"/>
  <c r="BI20" i="44"/>
  <c r="BH20" i="44"/>
  <c r="BL20" i="44"/>
  <c r="BK20" i="44"/>
  <c r="BG20" i="44"/>
  <c r="BJ24" i="44"/>
  <c r="BF24" i="44"/>
  <c r="BM24" i="44"/>
  <c r="BI24" i="44"/>
  <c r="BL24" i="44"/>
  <c r="BH24" i="44"/>
  <c r="BK24" i="44"/>
  <c r="BG24" i="44"/>
  <c r="BJ28" i="44"/>
  <c r="BF28" i="44"/>
  <c r="BM28" i="44"/>
  <c r="BI28" i="44"/>
  <c r="BL28" i="44"/>
  <c r="BH28" i="44"/>
  <c r="BK28" i="44"/>
  <c r="BG28" i="44"/>
  <c r="BJ32" i="44"/>
  <c r="BG36" i="44"/>
  <c r="BK20" i="45"/>
  <c r="BH24" i="45"/>
  <c r="BK28" i="45"/>
  <c r="BG28" i="45"/>
  <c r="BJ28" i="45"/>
  <c r="BF28" i="45"/>
  <c r="BM28" i="45"/>
  <c r="BI28" i="45"/>
  <c r="BL28" i="45"/>
  <c r="BH28" i="45"/>
  <c r="BK32" i="45"/>
  <c r="BG32" i="45"/>
  <c r="BJ32" i="45"/>
  <c r="BF32" i="45"/>
  <c r="BM32" i="45"/>
  <c r="BI32" i="45"/>
  <c r="BL32" i="45"/>
  <c r="BH32" i="45"/>
  <c r="BK36" i="45"/>
  <c r="BF36" i="45"/>
  <c r="BM36" i="45"/>
  <c r="BH36" i="45"/>
  <c r="BE17" i="44"/>
  <c r="BG25" i="44"/>
  <c r="BL29" i="44"/>
  <c r="BH29" i="44"/>
  <c r="BK29" i="44"/>
  <c r="BG29" i="44"/>
  <c r="BJ29" i="44"/>
  <c r="BF29" i="44"/>
  <c r="BM29" i="44"/>
  <c r="BI29" i="44"/>
  <c r="BK33" i="44"/>
  <c r="BG33" i="44"/>
  <c r="BM33" i="44"/>
  <c r="BI33" i="44"/>
  <c r="BI17" i="45"/>
  <c r="BG17" i="45"/>
  <c r="BF21" i="45"/>
  <c r="BM25" i="45"/>
  <c r="BL25" i="45"/>
  <c r="BK25" i="45"/>
  <c r="BJ25" i="45"/>
  <c r="BM29" i="45"/>
  <c r="BI29" i="45"/>
  <c r="BL29" i="45"/>
  <c r="BH29" i="45"/>
  <c r="BK29" i="45"/>
  <c r="BG29" i="45"/>
  <c r="BJ29" i="45"/>
  <c r="BF29" i="45"/>
  <c r="BM33" i="45"/>
  <c r="BI33" i="45"/>
  <c r="BL33" i="45"/>
  <c r="BH33" i="45"/>
  <c r="BK33" i="45"/>
  <c r="BG33" i="45"/>
  <c r="BJ33" i="45"/>
  <c r="BF33" i="45"/>
  <c r="BM37" i="45"/>
  <c r="BI37" i="45"/>
  <c r="BL37" i="45"/>
  <c r="BH37" i="45"/>
  <c r="BK37" i="45"/>
  <c r="BG37" i="45"/>
  <c r="BJ37" i="45"/>
  <c r="BF37" i="45"/>
  <c r="BE15" i="44"/>
  <c r="U43" i="45"/>
  <c r="W43" i="46"/>
  <c r="AA43" i="46"/>
  <c r="AF43" i="46"/>
  <c r="BR43" i="46"/>
  <c r="H22" i="1" s="1"/>
  <c r="BV43" i="46"/>
  <c r="BJ21" i="46"/>
  <c r="BL21" i="46"/>
  <c r="BK25" i="46"/>
  <c r="BJ29" i="46"/>
  <c r="BF29" i="46"/>
  <c r="BM29" i="46"/>
  <c r="BI29" i="46"/>
  <c r="BL29" i="46"/>
  <c r="BH29" i="46"/>
  <c r="BK29" i="46"/>
  <c r="BG29" i="46"/>
  <c r="BJ33" i="46"/>
  <c r="BF33" i="46"/>
  <c r="BM33" i="46"/>
  <c r="BI33" i="46"/>
  <c r="BL33" i="46"/>
  <c r="BH33" i="46"/>
  <c r="BK33" i="46"/>
  <c r="BG33" i="46"/>
  <c r="BJ37" i="46"/>
  <c r="BF37" i="46"/>
  <c r="BL37" i="46"/>
  <c r="BH37" i="46"/>
  <c r="BL18" i="46"/>
  <c r="BH18" i="46"/>
  <c r="BK18" i="46"/>
  <c r="BG18" i="46"/>
  <c r="BJ18" i="46"/>
  <c r="BF18" i="46"/>
  <c r="BM18" i="46"/>
  <c r="BI18" i="46"/>
  <c r="BL22" i="46"/>
  <c r="BH22" i="46"/>
  <c r="BK22" i="46"/>
  <c r="BG22" i="46"/>
  <c r="BJ22" i="46"/>
  <c r="BF22" i="46"/>
  <c r="BM22" i="46"/>
  <c r="BI22" i="46"/>
  <c r="BL26" i="46"/>
  <c r="BH26" i="46"/>
  <c r="BK26" i="46"/>
  <c r="BG26" i="46"/>
  <c r="BJ26" i="46"/>
  <c r="BF26" i="46"/>
  <c r="BM26" i="46"/>
  <c r="BI26" i="46"/>
  <c r="BL30" i="46"/>
  <c r="BH30" i="46"/>
  <c r="BK30" i="46"/>
  <c r="BG30" i="46"/>
  <c r="BJ30" i="46"/>
  <c r="BF30" i="46"/>
  <c r="BM30" i="46"/>
  <c r="BI30" i="46"/>
  <c r="BL34" i="46"/>
  <c r="BH34" i="46"/>
  <c r="BJ34" i="46"/>
  <c r="BF34" i="46"/>
  <c r="BL38" i="46"/>
  <c r="BH38" i="46"/>
  <c r="BJ38" i="46"/>
  <c r="BF38" i="46"/>
  <c r="U43" i="46"/>
  <c r="Y43" i="46"/>
  <c r="AD43" i="46"/>
  <c r="AH43" i="46"/>
  <c r="AM43" i="46"/>
  <c r="AQ43" i="46"/>
  <c r="AV43" i="46"/>
  <c r="AZ43" i="46"/>
  <c r="BE15" i="46"/>
  <c r="BE16" i="46"/>
  <c r="BJ19" i="46"/>
  <c r="BL19" i="46"/>
  <c r="BJ23" i="46"/>
  <c r="BL23" i="46"/>
  <c r="BJ27" i="46"/>
  <c r="BF27" i="46"/>
  <c r="BM27" i="46"/>
  <c r="BI27" i="46"/>
  <c r="BL27" i="46"/>
  <c r="BH27" i="46"/>
  <c r="BK27" i="46"/>
  <c r="BG27" i="46"/>
  <c r="BJ35" i="46"/>
  <c r="BF35" i="46"/>
  <c r="BM35" i="46"/>
  <c r="BI35" i="46"/>
  <c r="BL35" i="46"/>
  <c r="BH35" i="46"/>
  <c r="BK35" i="46"/>
  <c r="BG35" i="46"/>
  <c r="BJ39" i="46"/>
  <c r="BF39" i="46"/>
  <c r="BM39" i="46"/>
  <c r="BI39" i="46"/>
  <c r="BL39" i="46"/>
  <c r="BH39" i="46"/>
  <c r="BK39" i="46"/>
  <c r="BG39" i="46"/>
  <c r="BM40" i="46"/>
  <c r="BI40" i="46"/>
  <c r="BL40" i="46"/>
  <c r="BH40" i="46"/>
  <c r="BK40" i="46"/>
  <c r="BG40" i="46"/>
  <c r="BJ40" i="46"/>
  <c r="BF40" i="46"/>
  <c r="BK41" i="46"/>
  <c r="BG41" i="46"/>
  <c r="BM41" i="46"/>
  <c r="BI41" i="46"/>
  <c r="BL20" i="46"/>
  <c r="BJ20" i="46"/>
  <c r="BL24" i="46"/>
  <c r="BJ24" i="46"/>
  <c r="BL32" i="46"/>
  <c r="BH32" i="46"/>
  <c r="BK32" i="46"/>
  <c r="BG32" i="46"/>
  <c r="BJ32" i="46"/>
  <c r="BF32" i="46"/>
  <c r="BM32" i="46"/>
  <c r="BI32" i="46"/>
  <c r="AJ43" i="46"/>
  <c r="AO43" i="46"/>
  <c r="AS43" i="46"/>
  <c r="AX43" i="46"/>
  <c r="BB43" i="46"/>
  <c r="BP43" i="46"/>
  <c r="BT43" i="46"/>
  <c r="BK25" i="47"/>
  <c r="BG29" i="47"/>
  <c r="BJ33" i="47"/>
  <c r="BF33" i="47"/>
  <c r="BM33" i="47"/>
  <c r="BI33" i="47"/>
  <c r="BL33" i="47"/>
  <c r="BH33" i="47"/>
  <c r="BK33" i="47"/>
  <c r="BG33" i="47"/>
  <c r="BJ37" i="47"/>
  <c r="BM37" i="47"/>
  <c r="BI37" i="47"/>
  <c r="BL37" i="47"/>
  <c r="BK37" i="47"/>
  <c r="BG37" i="47"/>
  <c r="BE42" i="46"/>
  <c r="BF18" i="47"/>
  <c r="BL22" i="47"/>
  <c r="BH22" i="47"/>
  <c r="BK22" i="47"/>
  <c r="BG22" i="47"/>
  <c r="BJ22" i="47"/>
  <c r="BF22" i="47"/>
  <c r="BM22" i="47"/>
  <c r="BI22" i="47"/>
  <c r="BL26" i="47"/>
  <c r="BH26" i="47"/>
  <c r="BK26" i="47"/>
  <c r="BG26" i="47"/>
  <c r="BJ26" i="47"/>
  <c r="BF26" i="47"/>
  <c r="BM26" i="47"/>
  <c r="BI26" i="47"/>
  <c r="BI30" i="47"/>
  <c r="BF34" i="47"/>
  <c r="BL38" i="47"/>
  <c r="BH38" i="47"/>
  <c r="BK38" i="47"/>
  <c r="BG38" i="47"/>
  <c r="BJ38" i="47"/>
  <c r="BF38" i="47"/>
  <c r="BM38" i="47"/>
  <c r="BI38" i="47"/>
  <c r="BJ19" i="47"/>
  <c r="BF19" i="47"/>
  <c r="BM19" i="47"/>
  <c r="BI19" i="47"/>
  <c r="BL19" i="47"/>
  <c r="BH19" i="47"/>
  <c r="BK19" i="47"/>
  <c r="BG19" i="47"/>
  <c r="BJ27" i="47"/>
  <c r="BF27" i="47"/>
  <c r="BM27" i="47"/>
  <c r="BI27" i="47"/>
  <c r="BL27" i="47"/>
  <c r="BH27" i="47"/>
  <c r="BK27" i="47"/>
  <c r="BG27" i="47"/>
  <c r="BJ31" i="47"/>
  <c r="BF31" i="47"/>
  <c r="BM31" i="47"/>
  <c r="BI31" i="47"/>
  <c r="BL31" i="47"/>
  <c r="BH31" i="47"/>
  <c r="BK31" i="47"/>
  <c r="BG31" i="47"/>
  <c r="BJ35" i="47"/>
  <c r="BF35" i="47"/>
  <c r="BM35" i="47"/>
  <c r="BI35" i="47"/>
  <c r="BL35" i="47"/>
  <c r="BH35" i="47"/>
  <c r="BK35" i="47"/>
  <c r="BG35" i="47"/>
  <c r="BJ39" i="47"/>
  <c r="BF39" i="47"/>
  <c r="BM39" i="47"/>
  <c r="BI39" i="47"/>
  <c r="BL39" i="47"/>
  <c r="BH39" i="47"/>
  <c r="BK39" i="47"/>
  <c r="BG39" i="47"/>
  <c r="BM40" i="47"/>
  <c r="BI40" i="47"/>
  <c r="BL40" i="47"/>
  <c r="BH40" i="47"/>
  <c r="BK40" i="47"/>
  <c r="BG40" i="47"/>
  <c r="BJ40" i="47"/>
  <c r="BF40" i="47"/>
  <c r="BL41" i="47"/>
  <c r="BH41" i="47"/>
  <c r="BK41" i="47"/>
  <c r="BG41" i="47"/>
  <c r="BJ41" i="47"/>
  <c r="BF41" i="47"/>
  <c r="BM41" i="47"/>
  <c r="BI41" i="47"/>
  <c r="BK42" i="47"/>
  <c r="BG42" i="47"/>
  <c r="BM42" i="47"/>
  <c r="BH42" i="47"/>
  <c r="BL42" i="47"/>
  <c r="BF42" i="47"/>
  <c r="BJ42" i="47"/>
  <c r="BI42" i="47"/>
  <c r="BH16" i="47"/>
  <c r="BK16" i="47"/>
  <c r="BF16" i="47"/>
  <c r="BM16" i="47"/>
  <c r="BK20" i="47"/>
  <c r="BM20" i="47"/>
  <c r="BL24" i="47"/>
  <c r="BH24" i="47"/>
  <c r="BK24" i="47"/>
  <c r="BG24" i="47"/>
  <c r="BJ24" i="47"/>
  <c r="BF24" i="47"/>
  <c r="BM24" i="47"/>
  <c r="BI24" i="47"/>
  <c r="BL28" i="47"/>
  <c r="BH28" i="47"/>
  <c r="BK28" i="47"/>
  <c r="BG28" i="47"/>
  <c r="BJ28" i="47"/>
  <c r="BF28" i="47"/>
  <c r="BM28" i="47"/>
  <c r="BI28" i="47"/>
  <c r="BL32" i="47"/>
  <c r="BH32" i="47"/>
  <c r="BK32" i="47"/>
  <c r="BG32" i="47"/>
  <c r="BJ32" i="47"/>
  <c r="BF32" i="47"/>
  <c r="BM32" i="47"/>
  <c r="BI32" i="47"/>
  <c r="BH36" i="47"/>
  <c r="BE15" i="48"/>
  <c r="BE18" i="48"/>
  <c r="BK21" i="48"/>
  <c r="BM21" i="48"/>
  <c r="BK25" i="48"/>
  <c r="BG25" i="48"/>
  <c r="BJ25" i="48"/>
  <c r="BF25" i="48"/>
  <c r="BM25" i="48"/>
  <c r="BI25" i="48"/>
  <c r="BL25" i="48"/>
  <c r="BH25" i="48"/>
  <c r="BF29" i="48"/>
  <c r="BM33" i="48"/>
  <c r="BI33" i="48"/>
  <c r="BK37" i="48"/>
  <c r="BG37" i="48"/>
  <c r="BJ37" i="48"/>
  <c r="BF37" i="48"/>
  <c r="BM37" i="48"/>
  <c r="BI37" i="48"/>
  <c r="BL37" i="48"/>
  <c r="BH37" i="48"/>
  <c r="BM26" i="48"/>
  <c r="BI26" i="48"/>
  <c r="BL26" i="48"/>
  <c r="BH26" i="48"/>
  <c r="BK26" i="48"/>
  <c r="BG26" i="48"/>
  <c r="BJ26" i="48"/>
  <c r="BF26" i="48"/>
  <c r="BM30" i="48"/>
  <c r="BI30" i="48"/>
  <c r="BL30" i="48"/>
  <c r="BH30" i="48"/>
  <c r="BK30" i="48"/>
  <c r="BG30" i="48"/>
  <c r="BJ30" i="48"/>
  <c r="BF30" i="48"/>
  <c r="BM34" i="48"/>
  <c r="BK34" i="48"/>
  <c r="BM38" i="48"/>
  <c r="BI38" i="48"/>
  <c r="BL38" i="48"/>
  <c r="BH38" i="48"/>
  <c r="BK38" i="48"/>
  <c r="BG38" i="48"/>
  <c r="BJ38" i="48"/>
  <c r="BF38" i="48"/>
  <c r="U43" i="47"/>
  <c r="Y43" i="47"/>
  <c r="AD43" i="47"/>
  <c r="AH43" i="47"/>
  <c r="AM43" i="47"/>
  <c r="AQ43" i="47"/>
  <c r="AV43" i="47"/>
  <c r="AZ43" i="47"/>
  <c r="BE15" i="47"/>
  <c r="BR43" i="47"/>
  <c r="H23" i="1" s="1"/>
  <c r="BV43" i="47"/>
  <c r="W43" i="48"/>
  <c r="AA43" i="48"/>
  <c r="BE16" i="48"/>
  <c r="BJ19" i="48"/>
  <c r="BK23" i="48"/>
  <c r="BG23" i="48"/>
  <c r="BJ23" i="48"/>
  <c r="BF23" i="48"/>
  <c r="BM23" i="48"/>
  <c r="BI23" i="48"/>
  <c r="BL23" i="48"/>
  <c r="BH23" i="48"/>
  <c r="BH27" i="48"/>
  <c r="BK31" i="48"/>
  <c r="BG31" i="48"/>
  <c r="BJ31" i="48"/>
  <c r="BF31" i="48"/>
  <c r="BM31" i="48"/>
  <c r="BI31" i="48"/>
  <c r="BL31" i="48"/>
  <c r="BH31" i="48"/>
  <c r="BG35" i="48"/>
  <c r="BH35" i="48"/>
  <c r="BK39" i="48"/>
  <c r="BG39" i="48"/>
  <c r="BJ39" i="48"/>
  <c r="BF39" i="48"/>
  <c r="BM39" i="48"/>
  <c r="BI39" i="48"/>
  <c r="BL39" i="48"/>
  <c r="BH39" i="48"/>
  <c r="BJ40" i="48"/>
  <c r="BF40" i="48"/>
  <c r="BM40" i="48"/>
  <c r="BI40" i="48"/>
  <c r="BL40" i="48"/>
  <c r="BH40" i="48"/>
  <c r="BK40" i="48"/>
  <c r="BG40" i="48"/>
  <c r="BM41" i="48"/>
  <c r="BI41" i="48"/>
  <c r="BL41" i="48"/>
  <c r="BH41" i="48"/>
  <c r="BK41" i="48"/>
  <c r="BG41" i="48"/>
  <c r="BJ41" i="48"/>
  <c r="BF41" i="48"/>
  <c r="BL42" i="48"/>
  <c r="BH42" i="48"/>
  <c r="BK42" i="48"/>
  <c r="BG42" i="48"/>
  <c r="BJ42" i="48"/>
  <c r="BF42" i="48"/>
  <c r="BM42" i="48"/>
  <c r="BI42" i="48"/>
  <c r="BI20" i="48"/>
  <c r="BF20" i="48"/>
  <c r="BH24" i="48"/>
  <c r="BF24" i="48"/>
  <c r="BM28" i="48"/>
  <c r="BI28" i="48"/>
  <c r="BL28" i="48"/>
  <c r="BH28" i="48"/>
  <c r="BK28" i="48"/>
  <c r="BG28" i="48"/>
  <c r="BJ28" i="48"/>
  <c r="BF28" i="48"/>
  <c r="BM32" i="48"/>
  <c r="BI32" i="48"/>
  <c r="BL32" i="48"/>
  <c r="BH32" i="48"/>
  <c r="BK32" i="48"/>
  <c r="BG32" i="48"/>
  <c r="BJ32" i="48"/>
  <c r="BF32" i="48"/>
  <c r="BM36" i="48"/>
  <c r="BI36" i="48"/>
  <c r="BL36" i="48"/>
  <c r="BH36" i="48"/>
  <c r="BK36" i="48"/>
  <c r="BG36" i="48"/>
  <c r="BJ36" i="48"/>
  <c r="BF36" i="48"/>
  <c r="V43" i="48"/>
  <c r="Z43" i="48"/>
  <c r="AE43" i="48"/>
  <c r="AI43" i="48"/>
  <c r="AN43" i="48"/>
  <c r="AR43" i="48"/>
  <c r="AW43" i="48"/>
  <c r="BA43" i="48"/>
  <c r="BO43" i="48"/>
  <c r="BS43" i="48"/>
  <c r="BL18" i="43"/>
  <c r="BH18" i="43"/>
  <c r="BK18" i="43"/>
  <c r="BG18" i="43"/>
  <c r="BJ18" i="43"/>
  <c r="BF18" i="43"/>
  <c r="BM18" i="43"/>
  <c r="BI18" i="43"/>
  <c r="BL22" i="43"/>
  <c r="BH22" i="43"/>
  <c r="BK22" i="43"/>
  <c r="BG22" i="43"/>
  <c r="BJ22" i="43"/>
  <c r="BF22" i="43"/>
  <c r="BM22" i="43"/>
  <c r="BI22" i="43"/>
  <c r="BL26" i="43"/>
  <c r="BG26" i="43"/>
  <c r="BJ26" i="43"/>
  <c r="BL30" i="43"/>
  <c r="BH30" i="43"/>
  <c r="BJ30" i="43"/>
  <c r="BF30" i="43"/>
  <c r="BL34" i="43"/>
  <c r="BH34" i="43"/>
  <c r="BK34" i="43"/>
  <c r="BG34" i="43"/>
  <c r="BJ34" i="43"/>
  <c r="BF34" i="43"/>
  <c r="BM34" i="43"/>
  <c r="BI34" i="43"/>
  <c r="BL38" i="43"/>
  <c r="BH38" i="43"/>
  <c r="BK38" i="43"/>
  <c r="BG38" i="43"/>
  <c r="BJ38" i="43"/>
  <c r="BF38" i="43"/>
  <c r="BM38" i="43"/>
  <c r="BI38" i="43"/>
  <c r="BJ19" i="43"/>
  <c r="BF19" i="43"/>
  <c r="BM19" i="43"/>
  <c r="BI19" i="43"/>
  <c r="BL19" i="43"/>
  <c r="BH19" i="43"/>
  <c r="BK19" i="43"/>
  <c r="BG19" i="43"/>
  <c r="BM23" i="43"/>
  <c r="BK23" i="43"/>
  <c r="BM27" i="43"/>
  <c r="BJ31" i="43"/>
  <c r="BF31" i="43"/>
  <c r="BL31" i="43"/>
  <c r="BH31" i="43"/>
  <c r="BJ35" i="43"/>
  <c r="BF35" i="43"/>
  <c r="BL35" i="43"/>
  <c r="BH35" i="43"/>
  <c r="BJ39" i="43"/>
  <c r="BF39" i="43"/>
  <c r="BM39" i="43"/>
  <c r="BI39" i="43"/>
  <c r="BL39" i="43"/>
  <c r="BH39" i="43"/>
  <c r="BK39" i="43"/>
  <c r="BG39" i="43"/>
  <c r="BM40" i="43"/>
  <c r="BI40" i="43"/>
  <c r="BL40" i="43"/>
  <c r="BH40" i="43"/>
  <c r="BK40" i="43"/>
  <c r="BG40" i="43"/>
  <c r="BJ40" i="43"/>
  <c r="BF40" i="43"/>
  <c r="BL41" i="43"/>
  <c r="BH41" i="43"/>
  <c r="BK41" i="43"/>
  <c r="BG41" i="43"/>
  <c r="BJ41" i="43"/>
  <c r="BF41" i="43"/>
  <c r="BM41" i="43"/>
  <c r="BI41" i="43"/>
  <c r="BK42" i="43"/>
  <c r="BG42" i="43"/>
  <c r="BM42" i="43"/>
  <c r="BI42" i="43"/>
  <c r="BL16" i="43"/>
  <c r="BF20" i="43"/>
  <c r="BI24" i="43"/>
  <c r="BG28" i="43"/>
  <c r="BL32" i="43"/>
  <c r="BH32" i="43"/>
  <c r="BK32" i="43"/>
  <c r="BG32" i="43"/>
  <c r="BJ32" i="43"/>
  <c r="BF32" i="43"/>
  <c r="BM32" i="43"/>
  <c r="BI32" i="43"/>
  <c r="BL36" i="43"/>
  <c r="BH36" i="43"/>
  <c r="BJ36" i="43"/>
  <c r="BF36" i="43"/>
  <c r="BF17" i="43"/>
  <c r="BH17" i="43"/>
  <c r="BJ21" i="43"/>
  <c r="BF21" i="43"/>
  <c r="BM21" i="43"/>
  <c r="BI21" i="43"/>
  <c r="BL21" i="43"/>
  <c r="BH21" i="43"/>
  <c r="BK21" i="43"/>
  <c r="BG21" i="43"/>
  <c r="BJ25" i="43"/>
  <c r="BF25" i="43"/>
  <c r="BM25" i="43"/>
  <c r="BI25" i="43"/>
  <c r="BL25" i="43"/>
  <c r="BH25" i="43"/>
  <c r="BK25" i="43"/>
  <c r="BG25" i="43"/>
  <c r="BJ29" i="43"/>
  <c r="BF29" i="43"/>
  <c r="BM29" i="43"/>
  <c r="BI29" i="43"/>
  <c r="BL29" i="43"/>
  <c r="BH29" i="43"/>
  <c r="BK29" i="43"/>
  <c r="BG29" i="43"/>
  <c r="BJ33" i="43"/>
  <c r="BF33" i="43"/>
  <c r="BM33" i="43"/>
  <c r="BI33" i="43"/>
  <c r="BL33" i="43"/>
  <c r="BH33" i="43"/>
  <c r="BK33" i="43"/>
  <c r="BG33" i="43"/>
  <c r="BG37" i="43"/>
  <c r="BE15" i="43"/>
  <c r="BG22" i="42"/>
  <c r="BI22" i="42"/>
  <c r="BL26" i="42"/>
  <c r="BH26" i="42"/>
  <c r="BK26" i="42"/>
  <c r="BG26" i="42"/>
  <c r="BJ26" i="42"/>
  <c r="BF26" i="42"/>
  <c r="BM26" i="42"/>
  <c r="BI26" i="42"/>
  <c r="BL30" i="42"/>
  <c r="BG30" i="42"/>
  <c r="BJ30" i="42"/>
  <c r="BI30" i="42"/>
  <c r="BL34" i="42"/>
  <c r="BJ34" i="42"/>
  <c r="BL38" i="42"/>
  <c r="BH38" i="42"/>
  <c r="BK38" i="42"/>
  <c r="BG38" i="42"/>
  <c r="BJ38" i="42"/>
  <c r="BF38" i="42"/>
  <c r="BM38" i="42"/>
  <c r="BI38" i="42"/>
  <c r="BM23" i="42"/>
  <c r="BK23" i="42"/>
  <c r="BJ27" i="42"/>
  <c r="BJ31" i="42"/>
  <c r="BF31" i="42"/>
  <c r="BI31" i="42"/>
  <c r="BL31" i="42"/>
  <c r="BH31" i="42"/>
  <c r="BK31" i="42"/>
  <c r="BG31" i="42"/>
  <c r="BJ35" i="42"/>
  <c r="BF35" i="42"/>
  <c r="BM35" i="42"/>
  <c r="BI35" i="42"/>
  <c r="BL35" i="42"/>
  <c r="BH35" i="42"/>
  <c r="BK35" i="42"/>
  <c r="BG35" i="42"/>
  <c r="BJ39" i="42"/>
  <c r="BF39" i="42"/>
  <c r="BM39" i="42"/>
  <c r="BI39" i="42"/>
  <c r="BL39" i="42"/>
  <c r="BH39" i="42"/>
  <c r="BK39" i="42"/>
  <c r="BG39" i="42"/>
  <c r="BM40" i="42"/>
  <c r="BI40" i="42"/>
  <c r="BL40" i="42"/>
  <c r="BH40" i="42"/>
  <c r="BK40" i="42"/>
  <c r="BG40" i="42"/>
  <c r="BJ40" i="42"/>
  <c r="BF40" i="42"/>
  <c r="BL41" i="42"/>
  <c r="BH41" i="42"/>
  <c r="BK41" i="42"/>
  <c r="BG41" i="42"/>
  <c r="BJ41" i="42"/>
  <c r="BF41" i="42"/>
  <c r="BM41" i="42"/>
  <c r="BI41" i="42"/>
  <c r="BK42" i="42"/>
  <c r="BF42" i="42"/>
  <c r="BM42" i="42"/>
  <c r="BH42" i="42"/>
  <c r="BL16" i="42"/>
  <c r="BH16" i="42"/>
  <c r="BK16" i="42"/>
  <c r="BG16" i="42"/>
  <c r="BJ16" i="42"/>
  <c r="BF16" i="42"/>
  <c r="BM16" i="42"/>
  <c r="BI16" i="42"/>
  <c r="BH20" i="42"/>
  <c r="BF20" i="42"/>
  <c r="BL24" i="42"/>
  <c r="BH24" i="42"/>
  <c r="BK24" i="42"/>
  <c r="BG24" i="42"/>
  <c r="BJ24" i="42"/>
  <c r="BF24" i="42"/>
  <c r="BM24" i="42"/>
  <c r="BI24" i="42"/>
  <c r="BK28" i="42"/>
  <c r="BG28" i="42"/>
  <c r="BM28" i="42"/>
  <c r="BI28" i="42"/>
  <c r="BL36" i="42"/>
  <c r="BH36" i="42"/>
  <c r="BK36" i="42"/>
  <c r="BG36" i="42"/>
  <c r="BJ36" i="42"/>
  <c r="BF36" i="42"/>
  <c r="BM36" i="42"/>
  <c r="BI36" i="42"/>
  <c r="BJ17" i="42"/>
  <c r="BF17" i="42"/>
  <c r="BM17" i="42"/>
  <c r="BL17" i="42"/>
  <c r="BH17" i="42"/>
  <c r="BK17" i="42"/>
  <c r="BJ25" i="42"/>
  <c r="BF25" i="42"/>
  <c r="BM25" i="42"/>
  <c r="BI25" i="42"/>
  <c r="BL25" i="42"/>
  <c r="BH25" i="42"/>
  <c r="BK25" i="42"/>
  <c r="BG25" i="42"/>
  <c r="BJ29" i="42"/>
  <c r="BF29" i="42"/>
  <c r="BM29" i="42"/>
  <c r="BI29" i="42"/>
  <c r="BL29" i="42"/>
  <c r="BH29" i="42"/>
  <c r="BK29" i="42"/>
  <c r="BG29" i="42"/>
  <c r="BJ33" i="42"/>
  <c r="BF33" i="42"/>
  <c r="BM33" i="42"/>
  <c r="BI33" i="42"/>
  <c r="BL33" i="42"/>
  <c r="BH33" i="42"/>
  <c r="BK33" i="42"/>
  <c r="BG33" i="42"/>
  <c r="BH37" i="42"/>
  <c r="BE15" i="42"/>
  <c r="BF19" i="41"/>
  <c r="BH19" i="41"/>
  <c r="BJ23" i="41"/>
  <c r="BF23" i="41"/>
  <c r="BM23" i="41"/>
  <c r="BI23" i="41"/>
  <c r="BL23" i="41"/>
  <c r="BH23" i="41"/>
  <c r="BK23" i="41"/>
  <c r="BG23" i="41"/>
  <c r="BJ27" i="41"/>
  <c r="BF27" i="41"/>
  <c r="BM27" i="41"/>
  <c r="BI27" i="41"/>
  <c r="BL27" i="41"/>
  <c r="BH27" i="41"/>
  <c r="BK27" i="41"/>
  <c r="BG27" i="41"/>
  <c r="BH31" i="41"/>
  <c r="BJ35" i="41"/>
  <c r="BF35" i="41"/>
  <c r="BM35" i="41"/>
  <c r="BI35" i="41"/>
  <c r="BL35" i="41"/>
  <c r="BH35" i="41"/>
  <c r="BK35" i="41"/>
  <c r="BG35" i="41"/>
  <c r="BM39" i="41"/>
  <c r="BM40" i="41"/>
  <c r="BI40" i="41"/>
  <c r="BL40" i="41"/>
  <c r="BH40" i="41"/>
  <c r="BK40" i="41"/>
  <c r="BG40" i="41"/>
  <c r="BJ40" i="41"/>
  <c r="BF40" i="41"/>
  <c r="BL41" i="41"/>
  <c r="BH41" i="41"/>
  <c r="BK41" i="41"/>
  <c r="BG41" i="41"/>
  <c r="BJ41" i="41"/>
  <c r="BF41" i="41"/>
  <c r="BM41" i="41"/>
  <c r="BI41" i="41"/>
  <c r="BK42" i="41"/>
  <c r="BG42" i="41"/>
  <c r="BJ42" i="41"/>
  <c r="BF42" i="41"/>
  <c r="BM42" i="41"/>
  <c r="BI42" i="41"/>
  <c r="BL42" i="41"/>
  <c r="BH42" i="41"/>
  <c r="BL16" i="41"/>
  <c r="BH16" i="41"/>
  <c r="BK16" i="41"/>
  <c r="BG16" i="41"/>
  <c r="BJ16" i="41"/>
  <c r="BF16" i="41"/>
  <c r="BM16" i="41"/>
  <c r="BI16" i="41"/>
  <c r="BK20" i="41"/>
  <c r="BL24" i="41"/>
  <c r="BH24" i="41"/>
  <c r="BK24" i="41"/>
  <c r="BG24" i="41"/>
  <c r="BJ24" i="41"/>
  <c r="BF24" i="41"/>
  <c r="BM24" i="41"/>
  <c r="BI24" i="41"/>
  <c r="BL28" i="41"/>
  <c r="BH28" i="41"/>
  <c r="BK28" i="41"/>
  <c r="BG28" i="41"/>
  <c r="BJ28" i="41"/>
  <c r="BF28" i="41"/>
  <c r="BM28" i="41"/>
  <c r="BI28" i="41"/>
  <c r="BL36" i="41"/>
  <c r="BH36" i="41"/>
  <c r="BK36" i="41"/>
  <c r="BG36" i="41"/>
  <c r="BJ36" i="41"/>
  <c r="BF36" i="41"/>
  <c r="BM36" i="41"/>
  <c r="BI36" i="41"/>
  <c r="BJ17" i="41"/>
  <c r="BL17" i="41"/>
  <c r="BJ21" i="41"/>
  <c r="BJ25" i="41"/>
  <c r="BF25" i="41"/>
  <c r="BM25" i="41"/>
  <c r="BI25" i="41"/>
  <c r="BL25" i="41"/>
  <c r="BH25" i="41"/>
  <c r="BK25" i="41"/>
  <c r="BG25" i="41"/>
  <c r="BJ29" i="41"/>
  <c r="BF29" i="41"/>
  <c r="BM29" i="41"/>
  <c r="BI29" i="41"/>
  <c r="BL29" i="41"/>
  <c r="BH29" i="41"/>
  <c r="BK29" i="41"/>
  <c r="BG29" i="41"/>
  <c r="BJ33" i="41"/>
  <c r="BF33" i="41"/>
  <c r="BM33" i="41"/>
  <c r="BI33" i="41"/>
  <c r="BL33" i="41"/>
  <c r="BH33" i="41"/>
  <c r="BK33" i="41"/>
  <c r="BG33" i="41"/>
  <c r="BJ37" i="41"/>
  <c r="BK18" i="41"/>
  <c r="BM18" i="41"/>
  <c r="BL22" i="41"/>
  <c r="BJ22" i="41"/>
  <c r="BL26" i="41"/>
  <c r="BH26" i="41"/>
  <c r="BK26" i="41"/>
  <c r="BG26" i="41"/>
  <c r="BJ26" i="41"/>
  <c r="BF26" i="41"/>
  <c r="BM26" i="41"/>
  <c r="BI26" i="41"/>
  <c r="BF30" i="41"/>
  <c r="BL34" i="41"/>
  <c r="BH34" i="41"/>
  <c r="BK34" i="41"/>
  <c r="BG34" i="41"/>
  <c r="BJ34" i="41"/>
  <c r="BF34" i="41"/>
  <c r="BM34" i="41"/>
  <c r="BI34" i="41"/>
  <c r="BL38" i="41"/>
  <c r="BH38" i="41"/>
  <c r="BK38" i="41"/>
  <c r="BG38" i="41"/>
  <c r="BJ38" i="41"/>
  <c r="BF38" i="41"/>
  <c r="BM38" i="41"/>
  <c r="BI38" i="41"/>
  <c r="BE15" i="41"/>
  <c r="BJ19" i="40"/>
  <c r="BL19" i="40"/>
  <c r="BG31" i="40"/>
  <c r="BG35" i="40"/>
  <c r="BF39" i="40"/>
  <c r="BH39" i="40"/>
  <c r="BM40" i="40"/>
  <c r="BI40" i="40"/>
  <c r="BL40" i="40"/>
  <c r="BH40" i="40"/>
  <c r="BK40" i="40"/>
  <c r="BG40" i="40"/>
  <c r="BJ40" i="40"/>
  <c r="BF40" i="40"/>
  <c r="BL41" i="40"/>
  <c r="BH41" i="40"/>
  <c r="BK41" i="40"/>
  <c r="BG41" i="40"/>
  <c r="BJ41" i="40"/>
  <c r="BF41" i="40"/>
  <c r="BM41" i="40"/>
  <c r="BI41" i="40"/>
  <c r="BK42" i="40"/>
  <c r="BG42" i="40"/>
  <c r="BJ42" i="40"/>
  <c r="BF42" i="40"/>
  <c r="BM42" i="40"/>
  <c r="BI42" i="40"/>
  <c r="BL42" i="40"/>
  <c r="BH42" i="40"/>
  <c r="BG20" i="40"/>
  <c r="BL24" i="40"/>
  <c r="BH24" i="40"/>
  <c r="BK24" i="40"/>
  <c r="BG24" i="40"/>
  <c r="BJ24" i="40"/>
  <c r="BF24" i="40"/>
  <c r="BM24" i="40"/>
  <c r="BI24" i="40"/>
  <c r="BL28" i="40"/>
  <c r="BH28" i="40"/>
  <c r="BK28" i="40"/>
  <c r="BG28" i="40"/>
  <c r="BJ28" i="40"/>
  <c r="BF28" i="40"/>
  <c r="BM28" i="40"/>
  <c r="BI28" i="40"/>
  <c r="BL32" i="40"/>
  <c r="BH32" i="40"/>
  <c r="BK32" i="40"/>
  <c r="BG32" i="40"/>
  <c r="BJ32" i="40"/>
  <c r="BF32" i="40"/>
  <c r="BM32" i="40"/>
  <c r="BI32" i="40"/>
  <c r="BL36" i="40"/>
  <c r="BH36" i="40"/>
  <c r="BK36" i="40"/>
  <c r="BG36" i="40"/>
  <c r="BJ36" i="40"/>
  <c r="BF36" i="40"/>
  <c r="BM36" i="40"/>
  <c r="BI36" i="40"/>
  <c r="BJ17" i="40"/>
  <c r="BF17" i="40"/>
  <c r="BM17" i="40"/>
  <c r="BI17" i="40"/>
  <c r="BL17" i="40"/>
  <c r="BH17" i="40"/>
  <c r="BK17" i="40"/>
  <c r="BG17" i="40"/>
  <c r="BJ21" i="40"/>
  <c r="BF21" i="40"/>
  <c r="BM21" i="40"/>
  <c r="BI21" i="40"/>
  <c r="BL21" i="40"/>
  <c r="BH21" i="40"/>
  <c r="BK21" i="40"/>
  <c r="BG21" i="40"/>
  <c r="BJ25" i="40"/>
  <c r="BF25" i="40"/>
  <c r="BM25" i="40"/>
  <c r="BI25" i="40"/>
  <c r="BL25" i="40"/>
  <c r="BH25" i="40"/>
  <c r="BK25" i="40"/>
  <c r="BG25" i="40"/>
  <c r="BJ29" i="40"/>
  <c r="BF29" i="40"/>
  <c r="BM29" i="40"/>
  <c r="BI29" i="40"/>
  <c r="BL29" i="40"/>
  <c r="BH29" i="40"/>
  <c r="BK29" i="40"/>
  <c r="BG29" i="40"/>
  <c r="BJ33" i="40"/>
  <c r="BF33" i="40"/>
  <c r="BM33" i="40"/>
  <c r="BI33" i="40"/>
  <c r="BL33" i="40"/>
  <c r="BH33" i="40"/>
  <c r="BK33" i="40"/>
  <c r="BG33" i="40"/>
  <c r="BJ37" i="40"/>
  <c r="BF37" i="40"/>
  <c r="BM37" i="40"/>
  <c r="BI37" i="40"/>
  <c r="BL37" i="40"/>
  <c r="BH37" i="40"/>
  <c r="BK37" i="40"/>
  <c r="BG37" i="40"/>
  <c r="BG22" i="40"/>
  <c r="BK26" i="40"/>
  <c r="BG26" i="40"/>
  <c r="BG30" i="40"/>
  <c r="BL34" i="40"/>
  <c r="BH34" i="40"/>
  <c r="BK34" i="40"/>
  <c r="BG34" i="40"/>
  <c r="BJ34" i="40"/>
  <c r="BF34" i="40"/>
  <c r="BM34" i="40"/>
  <c r="BI34" i="40"/>
  <c r="BL38" i="40"/>
  <c r="BH38" i="40"/>
  <c r="BK38" i="40"/>
  <c r="BG38" i="40"/>
  <c r="BJ38" i="40"/>
  <c r="BF38" i="40"/>
  <c r="BM38" i="40"/>
  <c r="BI38" i="40"/>
  <c r="BE15" i="40"/>
  <c r="BJ18" i="39"/>
  <c r="BH30" i="39"/>
  <c r="BF30" i="39"/>
  <c r="BL34" i="39"/>
  <c r="BH34" i="39"/>
  <c r="BK34" i="39"/>
  <c r="BG34" i="39"/>
  <c r="BJ34" i="39"/>
  <c r="BF34" i="39"/>
  <c r="BM34" i="39"/>
  <c r="BI34" i="39"/>
  <c r="BJ19" i="39"/>
  <c r="BL27" i="39"/>
  <c r="BI31" i="39"/>
  <c r="BG31" i="39"/>
  <c r="BJ35" i="39"/>
  <c r="BL35" i="39"/>
  <c r="BJ39" i="39"/>
  <c r="BF39" i="39"/>
  <c r="BM39" i="39"/>
  <c r="BI39" i="39"/>
  <c r="BL39" i="39"/>
  <c r="BH39" i="39"/>
  <c r="BK39" i="39"/>
  <c r="BG39" i="39"/>
  <c r="BM40" i="39"/>
  <c r="BI40" i="39"/>
  <c r="BL40" i="39"/>
  <c r="BH40" i="39"/>
  <c r="BK40" i="39"/>
  <c r="BG40" i="39"/>
  <c r="BJ40" i="39"/>
  <c r="BF40" i="39"/>
  <c r="BH41" i="39"/>
  <c r="BF41" i="39"/>
  <c r="BM42" i="39"/>
  <c r="BL28" i="39"/>
  <c r="BH28" i="39"/>
  <c r="BK28" i="39"/>
  <c r="BG28" i="39"/>
  <c r="BJ28" i="39"/>
  <c r="BF28" i="39"/>
  <c r="BM28" i="39"/>
  <c r="BI28" i="39"/>
  <c r="BL32" i="39"/>
  <c r="BH32" i="39"/>
  <c r="BK32" i="39"/>
  <c r="BG32" i="39"/>
  <c r="BJ32" i="39"/>
  <c r="BF32" i="39"/>
  <c r="BM32" i="39"/>
  <c r="BI32" i="39"/>
  <c r="BL36" i="39"/>
  <c r="BK36" i="39"/>
  <c r="BG36" i="39"/>
  <c r="BJ36" i="39"/>
  <c r="BI36" i="39"/>
  <c r="BJ25" i="39"/>
  <c r="BL25" i="39"/>
  <c r="BJ29" i="39"/>
  <c r="BF29" i="39"/>
  <c r="BM29" i="39"/>
  <c r="BI29" i="39"/>
  <c r="BL29" i="39"/>
  <c r="BH29" i="39"/>
  <c r="BK29" i="39"/>
  <c r="BG29" i="39"/>
  <c r="BJ33" i="39"/>
  <c r="BF33" i="39"/>
  <c r="BM33" i="39"/>
  <c r="BI33" i="39"/>
  <c r="BL33" i="39"/>
  <c r="BH33" i="39"/>
  <c r="BK33" i="39"/>
  <c r="BG33" i="39"/>
  <c r="BI37" i="39"/>
  <c r="BE15" i="39"/>
  <c r="BO16" i="22"/>
  <c r="BP16" i="22"/>
  <c r="BQ16" i="22"/>
  <c r="BR16" i="22"/>
  <c r="BS16" i="22"/>
  <c r="BT16" i="22"/>
  <c r="BU16" i="22"/>
  <c r="BV16" i="22"/>
  <c r="BO17" i="22"/>
  <c r="BP17" i="22"/>
  <c r="BQ17" i="22"/>
  <c r="BR17" i="22"/>
  <c r="BS17" i="22"/>
  <c r="BT17" i="22"/>
  <c r="BU17" i="22"/>
  <c r="BV17" i="22"/>
  <c r="BO18" i="22"/>
  <c r="BP18" i="22"/>
  <c r="BQ18" i="22"/>
  <c r="BR18" i="22"/>
  <c r="BS18" i="22"/>
  <c r="BT18" i="22"/>
  <c r="BU18" i="22"/>
  <c r="BV18" i="22"/>
  <c r="BO19" i="22"/>
  <c r="BP19" i="22"/>
  <c r="BQ19" i="22"/>
  <c r="BR19" i="22"/>
  <c r="BS19" i="22"/>
  <c r="BT19" i="22"/>
  <c r="BU19" i="22"/>
  <c r="BV19" i="22"/>
  <c r="BO20" i="22"/>
  <c r="BP20" i="22"/>
  <c r="BQ20" i="22"/>
  <c r="BR20" i="22"/>
  <c r="BS20" i="22"/>
  <c r="BT20" i="22"/>
  <c r="BU20" i="22"/>
  <c r="BV20" i="22"/>
  <c r="BO21" i="22"/>
  <c r="BP21" i="22"/>
  <c r="BQ21" i="22"/>
  <c r="BR21" i="22"/>
  <c r="BS21" i="22"/>
  <c r="BT21" i="22"/>
  <c r="BU21" i="22"/>
  <c r="BV21" i="22"/>
  <c r="BO22" i="22"/>
  <c r="BP22" i="22"/>
  <c r="BQ22" i="22"/>
  <c r="BR22" i="22"/>
  <c r="BS22" i="22"/>
  <c r="BT22" i="22"/>
  <c r="BU22" i="22"/>
  <c r="BV22" i="22"/>
  <c r="BO23" i="22"/>
  <c r="BP23" i="22"/>
  <c r="BQ23" i="22"/>
  <c r="BR23" i="22"/>
  <c r="BS23" i="22"/>
  <c r="BT23" i="22"/>
  <c r="BU23" i="22"/>
  <c r="BV23" i="22"/>
  <c r="BO24" i="22"/>
  <c r="BP24" i="22"/>
  <c r="BQ24" i="22"/>
  <c r="BR24" i="22"/>
  <c r="BS24" i="22"/>
  <c r="BT24" i="22"/>
  <c r="BU24" i="22"/>
  <c r="BV24" i="22"/>
  <c r="BO25" i="22"/>
  <c r="BP25" i="22"/>
  <c r="BQ25" i="22"/>
  <c r="BR25" i="22"/>
  <c r="BS25" i="22"/>
  <c r="BT25" i="22"/>
  <c r="BU25" i="22"/>
  <c r="BV25" i="22"/>
  <c r="BO26" i="22"/>
  <c r="BP26" i="22"/>
  <c r="BQ26" i="22"/>
  <c r="BR26" i="22"/>
  <c r="BS26" i="22"/>
  <c r="BT26" i="22"/>
  <c r="BU26" i="22"/>
  <c r="BV26" i="22"/>
  <c r="BO27" i="22"/>
  <c r="BP27" i="22"/>
  <c r="BQ27" i="22"/>
  <c r="BR27" i="22"/>
  <c r="BS27" i="22"/>
  <c r="BT27" i="22"/>
  <c r="BU27" i="22"/>
  <c r="BV27" i="22"/>
  <c r="BO28" i="22"/>
  <c r="BP28" i="22"/>
  <c r="BQ28" i="22"/>
  <c r="BR28" i="22"/>
  <c r="BS28" i="22"/>
  <c r="BT28" i="22"/>
  <c r="BU28" i="22"/>
  <c r="BV28" i="22"/>
  <c r="BO29" i="22"/>
  <c r="BP29" i="22"/>
  <c r="BQ29" i="22"/>
  <c r="BR29" i="22"/>
  <c r="BS29" i="22"/>
  <c r="BT29" i="22"/>
  <c r="BU29" i="22"/>
  <c r="BV29" i="22"/>
  <c r="BO30" i="22"/>
  <c r="BP30" i="22"/>
  <c r="BQ30" i="22"/>
  <c r="BR30" i="22"/>
  <c r="BS30" i="22"/>
  <c r="BT30" i="22"/>
  <c r="BU30" i="22"/>
  <c r="BV30" i="22"/>
  <c r="BO31" i="22"/>
  <c r="BP31" i="22"/>
  <c r="BQ31" i="22"/>
  <c r="BR31" i="22"/>
  <c r="BS31" i="22"/>
  <c r="BT31" i="22"/>
  <c r="BU31" i="22"/>
  <c r="BV31" i="22"/>
  <c r="BO32" i="22"/>
  <c r="BP32" i="22"/>
  <c r="BQ32" i="22"/>
  <c r="BR32" i="22"/>
  <c r="BS32" i="22"/>
  <c r="BT32" i="22"/>
  <c r="BU32" i="22"/>
  <c r="BV32" i="22"/>
  <c r="BO33" i="22"/>
  <c r="BP33" i="22"/>
  <c r="BQ33" i="22"/>
  <c r="BR33" i="22"/>
  <c r="BS33" i="22"/>
  <c r="BT33" i="22"/>
  <c r="BU33" i="22"/>
  <c r="BV33" i="22"/>
  <c r="BO34" i="22"/>
  <c r="BP34" i="22"/>
  <c r="BQ34" i="22"/>
  <c r="BR34" i="22"/>
  <c r="BS34" i="22"/>
  <c r="BT34" i="22"/>
  <c r="BU34" i="22"/>
  <c r="BV34" i="22"/>
  <c r="BO35" i="22"/>
  <c r="BP35" i="22"/>
  <c r="BQ35" i="22"/>
  <c r="BR35" i="22"/>
  <c r="BS35" i="22"/>
  <c r="BT35" i="22"/>
  <c r="BU35" i="22"/>
  <c r="BV35" i="22"/>
  <c r="BO36" i="22"/>
  <c r="BP36" i="22"/>
  <c r="BQ36" i="22"/>
  <c r="BR36" i="22"/>
  <c r="BS36" i="22"/>
  <c r="BT36" i="22"/>
  <c r="BU36" i="22"/>
  <c r="BV36" i="22"/>
  <c r="BO37" i="22"/>
  <c r="BP37" i="22"/>
  <c r="BQ37" i="22"/>
  <c r="BR37" i="22"/>
  <c r="BS37" i="22"/>
  <c r="BT37" i="22"/>
  <c r="BU37" i="22"/>
  <c r="BV37" i="22"/>
  <c r="BO38" i="22"/>
  <c r="BP38" i="22"/>
  <c r="BQ38" i="22"/>
  <c r="BR38" i="22"/>
  <c r="BS38" i="22"/>
  <c r="BT38" i="22"/>
  <c r="BU38" i="22"/>
  <c r="BV38" i="22"/>
  <c r="BO39" i="22"/>
  <c r="BP39" i="22"/>
  <c r="BQ39" i="22"/>
  <c r="BR39" i="22"/>
  <c r="BS39" i="22"/>
  <c r="BT39" i="22"/>
  <c r="BU39" i="22"/>
  <c r="BV39" i="22"/>
  <c r="BO40" i="22"/>
  <c r="BP40" i="22"/>
  <c r="BQ40" i="22"/>
  <c r="BR40" i="22"/>
  <c r="BS40" i="22"/>
  <c r="BT40" i="22"/>
  <c r="BU40" i="22"/>
  <c r="BV40" i="22"/>
  <c r="BO41" i="22"/>
  <c r="BP41" i="22"/>
  <c r="BQ41" i="22"/>
  <c r="BR41" i="22"/>
  <c r="BS41" i="22"/>
  <c r="BT41" i="22"/>
  <c r="BU41" i="22"/>
  <c r="BV41" i="22"/>
  <c r="BO42" i="22"/>
  <c r="BP42" i="22"/>
  <c r="BQ42" i="22"/>
  <c r="BR42" i="22"/>
  <c r="BS42" i="22"/>
  <c r="BT42" i="22"/>
  <c r="BU42" i="22"/>
  <c r="BV42" i="22"/>
  <c r="BR15" i="22"/>
  <c r="BV15" i="22"/>
  <c r="BU15" i="22"/>
  <c r="BT15" i="22"/>
  <c r="BS15" i="22"/>
  <c r="BQ15" i="22"/>
  <c r="BP15" i="22"/>
  <c r="BL24" i="48" l="1"/>
  <c r="BJ24" i="48"/>
  <c r="BM20" i="48"/>
  <c r="BI24" i="48"/>
  <c r="BK20" i="48"/>
  <c r="BG20" i="48"/>
  <c r="BG24" i="48"/>
  <c r="BK24" i="48"/>
  <c r="BH20" i="48"/>
  <c r="BI24" i="46"/>
  <c r="BG24" i="46"/>
  <c r="BI20" i="46"/>
  <c r="BG20" i="46"/>
  <c r="BG23" i="46"/>
  <c r="BI23" i="46"/>
  <c r="BG19" i="46"/>
  <c r="BI19" i="46"/>
  <c r="BM24" i="46"/>
  <c r="BK24" i="46"/>
  <c r="BM20" i="46"/>
  <c r="BK20" i="46"/>
  <c r="BK23" i="46"/>
  <c r="BM23" i="46"/>
  <c r="BK19" i="46"/>
  <c r="BM19" i="46"/>
  <c r="BG17" i="46"/>
  <c r="BF24" i="46"/>
  <c r="BF20" i="46"/>
  <c r="BH23" i="46"/>
  <c r="BH19" i="46"/>
  <c r="BF17" i="46"/>
  <c r="BL22" i="44"/>
  <c r="BJ22" i="44"/>
  <c r="BK22" i="44"/>
  <c r="BM22" i="44"/>
  <c r="BH22" i="44"/>
  <c r="BL17" i="43"/>
  <c r="BJ17" i="43"/>
  <c r="BH23" i="43"/>
  <c r="BF23" i="43"/>
  <c r="BG17" i="43"/>
  <c r="BM17" i="43"/>
  <c r="BL23" i="43"/>
  <c r="BJ23" i="43"/>
  <c r="BK17" i="43"/>
  <c r="BG23" i="43"/>
  <c r="BF18" i="41"/>
  <c r="BH18" i="41"/>
  <c r="BJ18" i="41"/>
  <c r="BL18" i="41"/>
  <c r="BI18" i="41"/>
  <c r="BH18" i="47"/>
  <c r="BF17" i="47"/>
  <c r="BM36" i="39"/>
  <c r="BI20" i="39"/>
  <c r="BF36" i="39"/>
  <c r="BM24" i="39"/>
  <c r="BF38" i="39"/>
  <c r="BG37" i="39"/>
  <c r="BH38" i="39"/>
  <c r="BH27" i="40"/>
  <c r="BG18" i="40"/>
  <c r="BF27" i="40"/>
  <c r="BK18" i="40"/>
  <c r="BI30" i="41"/>
  <c r="BM21" i="41"/>
  <c r="BG31" i="41"/>
  <c r="BM30" i="41"/>
  <c r="BF21" i="41"/>
  <c r="BK31" i="41"/>
  <c r="BJ30" i="41"/>
  <c r="BG21" i="41"/>
  <c r="BL31" i="41"/>
  <c r="BG30" i="41"/>
  <c r="BK21" i="41"/>
  <c r="BI31" i="41"/>
  <c r="BK30" i="41"/>
  <c r="BH21" i="41"/>
  <c r="BK32" i="41"/>
  <c r="BM31" i="41"/>
  <c r="BH30" i="41"/>
  <c r="BL21" i="41"/>
  <c r="BF31" i="41"/>
  <c r="BH21" i="42"/>
  <c r="BI32" i="42"/>
  <c r="BH19" i="42"/>
  <c r="BF21" i="42"/>
  <c r="BG32" i="42"/>
  <c r="BF19" i="42"/>
  <c r="BK18" i="42"/>
  <c r="BL27" i="42"/>
  <c r="BF28" i="43"/>
  <c r="BL27" i="43"/>
  <c r="BF37" i="43"/>
  <c r="BJ37" i="43"/>
  <c r="BJ28" i="43"/>
  <c r="BI27" i="43"/>
  <c r="BK28" i="43"/>
  <c r="BF27" i="43"/>
  <c r="BK37" i="43"/>
  <c r="BH37" i="43"/>
  <c r="BH28" i="43"/>
  <c r="BJ27" i="43"/>
  <c r="BL37" i="43"/>
  <c r="BL28" i="43"/>
  <c r="BG27" i="43"/>
  <c r="BI37" i="43"/>
  <c r="BI28" i="43"/>
  <c r="BK27" i="43"/>
  <c r="BK25" i="44"/>
  <c r="BK38" i="44"/>
  <c r="BH25" i="44"/>
  <c r="BH38" i="44"/>
  <c r="BL25" i="44"/>
  <c r="BL38" i="44"/>
  <c r="BI25" i="44"/>
  <c r="BI38" i="44"/>
  <c r="BM25" i="44"/>
  <c r="BM38" i="44"/>
  <c r="BF25" i="44"/>
  <c r="BF38" i="44"/>
  <c r="BF30" i="45"/>
  <c r="BH38" i="45"/>
  <c r="BM22" i="45"/>
  <c r="BF38" i="45"/>
  <c r="BK22" i="45"/>
  <c r="BJ25" i="46"/>
  <c r="BG25" i="46"/>
  <c r="BH25" i="46"/>
  <c r="BL25" i="46"/>
  <c r="BJ36" i="46"/>
  <c r="BI25" i="46"/>
  <c r="BJ28" i="46"/>
  <c r="BM25" i="46"/>
  <c r="L45" i="46"/>
  <c r="BI34" i="47"/>
  <c r="BF29" i="47"/>
  <c r="BM34" i="47"/>
  <c r="BJ29" i="47"/>
  <c r="BJ34" i="47"/>
  <c r="BK29" i="47"/>
  <c r="BF21" i="47"/>
  <c r="BG34" i="47"/>
  <c r="BH29" i="47"/>
  <c r="BK34" i="47"/>
  <c r="BL29" i="47"/>
  <c r="BH34" i="47"/>
  <c r="BI29" i="47"/>
  <c r="BF33" i="48"/>
  <c r="BJ33" i="48"/>
  <c r="BK33" i="48"/>
  <c r="BH33" i="48"/>
  <c r="BL33" i="48"/>
  <c r="BK35" i="48"/>
  <c r="BL34" i="48"/>
  <c r="BJ29" i="48"/>
  <c r="BG29" i="48"/>
  <c r="BL35" i="48"/>
  <c r="BI27" i="48"/>
  <c r="BH17" i="48"/>
  <c r="BK29" i="48"/>
  <c r="BI35" i="48"/>
  <c r="BM27" i="48"/>
  <c r="BK17" i="48"/>
  <c r="BH29" i="48"/>
  <c r="BM35" i="48"/>
  <c r="BF27" i="48"/>
  <c r="BL29" i="48"/>
  <c r="BF35" i="48"/>
  <c r="BG27" i="48"/>
  <c r="BI29" i="48"/>
  <c r="BK27" i="48"/>
  <c r="BJ34" i="48"/>
  <c r="BG36" i="47"/>
  <c r="BH17" i="47"/>
  <c r="BK36" i="47"/>
  <c r="BG25" i="47"/>
  <c r="BL17" i="47"/>
  <c r="BL36" i="47"/>
  <c r="BM30" i="47"/>
  <c r="BL25" i="47"/>
  <c r="BJ17" i="47"/>
  <c r="BI36" i="47"/>
  <c r="BF30" i="47"/>
  <c r="BI25" i="47"/>
  <c r="BM36" i="47"/>
  <c r="BG30" i="47"/>
  <c r="BM25" i="47"/>
  <c r="BF36" i="47"/>
  <c r="BK30" i="47"/>
  <c r="BJ25" i="47"/>
  <c r="BH30" i="47"/>
  <c r="BG36" i="46"/>
  <c r="BG28" i="46"/>
  <c r="BK28" i="46"/>
  <c r="BK36" i="46"/>
  <c r="BH36" i="46"/>
  <c r="BH28" i="46"/>
  <c r="BL36" i="46"/>
  <c r="BL28" i="46"/>
  <c r="BI36" i="46"/>
  <c r="BI28" i="46"/>
  <c r="BM36" i="46"/>
  <c r="BM28" i="46"/>
  <c r="BG30" i="45"/>
  <c r="BJ21" i="45"/>
  <c r="BH16" i="45"/>
  <c r="BH21" i="45"/>
  <c r="BM16" i="45"/>
  <c r="BL21" i="45"/>
  <c r="BF16" i="45"/>
  <c r="BM30" i="45"/>
  <c r="BK16" i="45"/>
  <c r="BH36" i="44"/>
  <c r="BK39" i="44"/>
  <c r="BL26" i="44"/>
  <c r="BL39" i="44"/>
  <c r="BM26" i="44"/>
  <c r="BJ21" i="44"/>
  <c r="BI39" i="44"/>
  <c r="BG35" i="44"/>
  <c r="BF26" i="44"/>
  <c r="BI26" i="44"/>
  <c r="BM39" i="44"/>
  <c r="BJ26" i="44"/>
  <c r="BI37" i="44"/>
  <c r="BF39" i="44"/>
  <c r="BG26" i="44"/>
  <c r="BF37" i="44"/>
  <c r="BM24" i="43"/>
  <c r="BK16" i="43"/>
  <c r="BF24" i="43"/>
  <c r="BM16" i="43"/>
  <c r="BJ24" i="43"/>
  <c r="BI16" i="43"/>
  <c r="BG24" i="43"/>
  <c r="BF16" i="43"/>
  <c r="BK24" i="43"/>
  <c r="BJ16" i="43"/>
  <c r="BH24" i="43"/>
  <c r="BG16" i="43"/>
  <c r="BG37" i="42"/>
  <c r="BM37" i="42"/>
  <c r="BK37" i="42"/>
  <c r="BL37" i="42"/>
  <c r="BI37" i="42"/>
  <c r="BF37" i="42"/>
  <c r="BM37" i="41"/>
  <c r="BJ32" i="41"/>
  <c r="BJ20" i="41"/>
  <c r="BL39" i="41"/>
  <c r="BF37" i="41"/>
  <c r="BG32" i="41"/>
  <c r="BG20" i="41"/>
  <c r="BI39" i="41"/>
  <c r="BG37" i="41"/>
  <c r="BH32" i="41"/>
  <c r="BH20" i="41"/>
  <c r="BF39" i="41"/>
  <c r="BK37" i="41"/>
  <c r="BL32" i="41"/>
  <c r="BL20" i="41"/>
  <c r="BJ39" i="41"/>
  <c r="BH37" i="41"/>
  <c r="BI32" i="41"/>
  <c r="BI20" i="41"/>
  <c r="BG39" i="41"/>
  <c r="BL37" i="41"/>
  <c r="BM32" i="41"/>
  <c r="BM20" i="41"/>
  <c r="BK39" i="41"/>
  <c r="BK22" i="40"/>
  <c r="BK20" i="40"/>
  <c r="BF26" i="40"/>
  <c r="BF18" i="40"/>
  <c r="BF20" i="40"/>
  <c r="BF35" i="40"/>
  <c r="BF31" i="40"/>
  <c r="BK35" i="40"/>
  <c r="BF30" i="40"/>
  <c r="BF22" i="40"/>
  <c r="BJ30" i="40"/>
  <c r="BJ26" i="40"/>
  <c r="BJ22" i="40"/>
  <c r="BJ18" i="40"/>
  <c r="BJ20" i="40"/>
  <c r="BJ35" i="40"/>
  <c r="BJ31" i="40"/>
  <c r="BH30" i="40"/>
  <c r="BH26" i="40"/>
  <c r="BH22" i="40"/>
  <c r="BH18" i="40"/>
  <c r="BH20" i="40"/>
  <c r="BH35" i="40"/>
  <c r="BH31" i="40"/>
  <c r="O16" i="1"/>
  <c r="BK31" i="40"/>
  <c r="BL30" i="40"/>
  <c r="BL26" i="40"/>
  <c r="BL22" i="40"/>
  <c r="BL18" i="40"/>
  <c r="BL20" i="40"/>
  <c r="BL35" i="40"/>
  <c r="BL31" i="40"/>
  <c r="BI30" i="40"/>
  <c r="BI26" i="40"/>
  <c r="BI22" i="40"/>
  <c r="BI18" i="40"/>
  <c r="BI20" i="40"/>
  <c r="BG16" i="40"/>
  <c r="BI35" i="40"/>
  <c r="BI31" i="40"/>
  <c r="BK30" i="40"/>
  <c r="BL16" i="40"/>
  <c r="L45" i="40"/>
  <c r="BI27" i="39"/>
  <c r="BM27" i="39"/>
  <c r="BJ26" i="39"/>
  <c r="BF27" i="39"/>
  <c r="BL26" i="39"/>
  <c r="BJ27" i="39"/>
  <c r="BG27" i="39"/>
  <c r="BK27" i="39"/>
  <c r="BL42" i="39"/>
  <c r="BI42" i="39"/>
  <c r="BF42" i="39"/>
  <c r="BJ42" i="39"/>
  <c r="BG42" i="39"/>
  <c r="BK42" i="39"/>
  <c r="BL19" i="39"/>
  <c r="BF18" i="39"/>
  <c r="BH18" i="39"/>
  <c r="BL18" i="39"/>
  <c r="BM37" i="44"/>
  <c r="BK36" i="44"/>
  <c r="BI40" i="45"/>
  <c r="BK35" i="44"/>
  <c r="BF26" i="45"/>
  <c r="BF40" i="45"/>
  <c r="BH35" i="44"/>
  <c r="BJ37" i="44"/>
  <c r="BL36" i="44"/>
  <c r="BG40" i="45"/>
  <c r="BG35" i="45"/>
  <c r="BG23" i="45"/>
  <c r="BL35" i="44"/>
  <c r="BH27" i="44"/>
  <c r="BG37" i="44"/>
  <c r="BI36" i="44"/>
  <c r="BH40" i="45"/>
  <c r="BK35" i="45"/>
  <c r="BI35" i="44"/>
  <c r="BL27" i="44"/>
  <c r="BK37" i="44"/>
  <c r="BM36" i="44"/>
  <c r="BH35" i="45"/>
  <c r="BM35" i="44"/>
  <c r="BI27" i="44"/>
  <c r="BH37" i="44"/>
  <c r="BF36" i="44"/>
  <c r="BL35" i="45"/>
  <c r="BF35" i="44"/>
  <c r="BM27" i="44"/>
  <c r="BI19" i="44"/>
  <c r="BL17" i="48"/>
  <c r="BI17" i="48"/>
  <c r="BM17" i="48"/>
  <c r="BL19" i="48"/>
  <c r="BF17" i="48"/>
  <c r="BJ18" i="47"/>
  <c r="BL18" i="47"/>
  <c r="BG23" i="47"/>
  <c r="BI18" i="47"/>
  <c r="BG18" i="47"/>
  <c r="BI23" i="47"/>
  <c r="BM18" i="47"/>
  <c r="BG21" i="46"/>
  <c r="BI21" i="46"/>
  <c r="BK17" i="46"/>
  <c r="BJ17" i="46"/>
  <c r="BK21" i="46"/>
  <c r="BM21" i="46"/>
  <c r="BI17" i="46"/>
  <c r="BH17" i="46"/>
  <c r="BH21" i="46"/>
  <c r="BM17" i="46"/>
  <c r="BI24" i="45"/>
  <c r="BI23" i="45"/>
  <c r="BF24" i="45"/>
  <c r="BG24" i="45"/>
  <c r="BH21" i="44"/>
  <c r="BG19" i="44"/>
  <c r="BF21" i="44"/>
  <c r="BG20" i="43"/>
  <c r="BH20" i="43"/>
  <c r="BI20" i="43"/>
  <c r="BH23" i="42"/>
  <c r="BF23" i="42"/>
  <c r="BI18" i="42"/>
  <c r="BL23" i="42"/>
  <c r="BJ23" i="42"/>
  <c r="BM18" i="42"/>
  <c r="BG23" i="42"/>
  <c r="BG18" i="42"/>
  <c r="I46" i="42"/>
  <c r="BI22" i="41"/>
  <c r="BG22" i="41"/>
  <c r="BG17" i="41"/>
  <c r="BI17" i="41"/>
  <c r="BM22" i="41"/>
  <c r="BK22" i="41"/>
  <c r="BK17" i="41"/>
  <c r="BM17" i="41"/>
  <c r="BF22" i="41"/>
  <c r="BH17" i="41"/>
  <c r="I46" i="41"/>
  <c r="BW43" i="41"/>
  <c r="BM17" i="39"/>
  <c r="BJ17" i="48"/>
  <c r="BK23" i="47"/>
  <c r="BM23" i="47"/>
  <c r="BH23" i="47"/>
  <c r="BF23" i="47"/>
  <c r="BL23" i="47"/>
  <c r="BK17" i="45"/>
  <c r="BM17" i="45"/>
  <c r="BH22" i="45"/>
  <c r="BF22" i="45"/>
  <c r="BH18" i="45"/>
  <c r="BF17" i="45"/>
  <c r="BH17" i="45"/>
  <c r="BL22" i="45"/>
  <c r="BJ22" i="45"/>
  <c r="BL18" i="45"/>
  <c r="BJ17" i="45"/>
  <c r="BI22" i="45"/>
  <c r="BF18" i="45"/>
  <c r="BL21" i="44"/>
  <c r="BM19" i="44"/>
  <c r="BK19" i="44"/>
  <c r="BI21" i="44"/>
  <c r="BG21" i="44"/>
  <c r="BJ19" i="44"/>
  <c r="BH19" i="44"/>
  <c r="BM21" i="44"/>
  <c r="BF19" i="44"/>
  <c r="BM20" i="43"/>
  <c r="BK20" i="43"/>
  <c r="BJ20" i="43"/>
  <c r="BK23" i="40"/>
  <c r="BM23" i="40"/>
  <c r="BK23" i="39"/>
  <c r="BH16" i="39"/>
  <c r="BM23" i="39"/>
  <c r="BH21" i="47"/>
  <c r="BG19" i="45"/>
  <c r="BM20" i="45"/>
  <c r="BI19" i="45"/>
  <c r="O20" i="1"/>
  <c r="BH23" i="40"/>
  <c r="BF23" i="40"/>
  <c r="BL23" i="40"/>
  <c r="BJ23" i="40"/>
  <c r="BG23" i="40"/>
  <c r="BF23" i="39"/>
  <c r="BH23" i="39"/>
  <c r="BL23" i="39"/>
  <c r="BJ23" i="39"/>
  <c r="BK17" i="39"/>
  <c r="BJ16" i="39"/>
  <c r="BG23" i="39"/>
  <c r="BM22" i="39"/>
  <c r="BF21" i="48"/>
  <c r="BJ21" i="48"/>
  <c r="BG22" i="48"/>
  <c r="BH21" i="48"/>
  <c r="BI22" i="48"/>
  <c r="BL21" i="48"/>
  <c r="BJ20" i="48"/>
  <c r="BI21" i="48"/>
  <c r="BF20" i="47"/>
  <c r="BH20" i="47"/>
  <c r="BL21" i="47"/>
  <c r="BJ21" i="47"/>
  <c r="BJ20" i="47"/>
  <c r="BL20" i="47"/>
  <c r="BJ16" i="47"/>
  <c r="BL16" i="47"/>
  <c r="BG21" i="47"/>
  <c r="BI21" i="47"/>
  <c r="BG17" i="47"/>
  <c r="BI17" i="47"/>
  <c r="BI20" i="47"/>
  <c r="BI16" i="47"/>
  <c r="BK21" i="47"/>
  <c r="BK17" i="47"/>
  <c r="BM19" i="45"/>
  <c r="BH20" i="45"/>
  <c r="BG21" i="45"/>
  <c r="BI21" i="45"/>
  <c r="BL20" i="45"/>
  <c r="BJ20" i="45"/>
  <c r="BL16" i="45"/>
  <c r="BJ16" i="45"/>
  <c r="BF19" i="45"/>
  <c r="BH19" i="45"/>
  <c r="BG15" i="45"/>
  <c r="BF20" i="45"/>
  <c r="BK19" i="45"/>
  <c r="BK21" i="45"/>
  <c r="BI20" i="45"/>
  <c r="BI16" i="45"/>
  <c r="BJ19" i="45"/>
  <c r="BK15" i="45"/>
  <c r="BJ20" i="42"/>
  <c r="BL20" i="42"/>
  <c r="BG20" i="42"/>
  <c r="BI20" i="42"/>
  <c r="BM20" i="42"/>
  <c r="BH17" i="39"/>
  <c r="BL16" i="39"/>
  <c r="BL17" i="39"/>
  <c r="BM16" i="39"/>
  <c r="BK16" i="39"/>
  <c r="BI18" i="39"/>
  <c r="BG18" i="39"/>
  <c r="BG17" i="39"/>
  <c r="BG16" i="39"/>
  <c r="BH22" i="39"/>
  <c r="BF17" i="39"/>
  <c r="BI17" i="39"/>
  <c r="BF16" i="39"/>
  <c r="BM18" i="39"/>
  <c r="BL21" i="42"/>
  <c r="BL19" i="42"/>
  <c r="BJ21" i="42"/>
  <c r="BJ19" i="42"/>
  <c r="BM22" i="42"/>
  <c r="BK22" i="42"/>
  <c r="BG21" i="42"/>
  <c r="BI21" i="42"/>
  <c r="BG17" i="42"/>
  <c r="BG19" i="42"/>
  <c r="BI19" i="42"/>
  <c r="BF22" i="42"/>
  <c r="BH22" i="42"/>
  <c r="BF18" i="42"/>
  <c r="BH18" i="42"/>
  <c r="BK21" i="42"/>
  <c r="BK19" i="42"/>
  <c r="BJ22" i="42"/>
  <c r="BJ18" i="42"/>
  <c r="BI16" i="40"/>
  <c r="BF16" i="40"/>
  <c r="BG19" i="40"/>
  <c r="BI19" i="40"/>
  <c r="BM16" i="40"/>
  <c r="BK16" i="40"/>
  <c r="BK19" i="40"/>
  <c r="BM19" i="40"/>
  <c r="BJ16" i="40"/>
  <c r="BH19" i="40"/>
  <c r="BG20" i="39"/>
  <c r="BG21" i="39"/>
  <c r="BI21" i="39"/>
  <c r="BM40" i="44"/>
  <c r="BK40" i="44"/>
  <c r="BK31" i="44"/>
  <c r="BM23" i="44"/>
  <c r="BK23" i="44"/>
  <c r="BL38" i="45"/>
  <c r="BJ38" i="45"/>
  <c r="BF33" i="44"/>
  <c r="BH33" i="44"/>
  <c r="BL36" i="45"/>
  <c r="BJ36" i="45"/>
  <c r="BF39" i="45"/>
  <c r="BH39" i="45"/>
  <c r="BF15" i="45"/>
  <c r="BH15" i="45"/>
  <c r="BF42" i="44"/>
  <c r="BH42" i="44"/>
  <c r="BH40" i="44"/>
  <c r="BF40" i="44"/>
  <c r="BM31" i="44"/>
  <c r="BH31" i="44"/>
  <c r="BF23" i="44"/>
  <c r="BH23" i="44"/>
  <c r="BI38" i="45"/>
  <c r="BG38" i="45"/>
  <c r="BJ33" i="44"/>
  <c r="BI36" i="45"/>
  <c r="BJ39" i="45"/>
  <c r="BJ15" i="45"/>
  <c r="BJ42" i="44"/>
  <c r="BL40" i="44"/>
  <c r="BF31" i="44"/>
  <c r="BL31" i="44"/>
  <c r="BJ23" i="44"/>
  <c r="BM38" i="45"/>
  <c r="B24" i="1"/>
  <c r="I45" i="48"/>
  <c r="BI19" i="48"/>
  <c r="BG19" i="48"/>
  <c r="BK22" i="48"/>
  <c r="BM22" i="48"/>
  <c r="BM19" i="48"/>
  <c r="BK19" i="48"/>
  <c r="BF22" i="48"/>
  <c r="BH22" i="48"/>
  <c r="BH19" i="48"/>
  <c r="BJ22" i="48"/>
  <c r="G59" i="45"/>
  <c r="G59" i="40"/>
  <c r="G59" i="48"/>
  <c r="B23" i="1"/>
  <c r="I45" i="47"/>
  <c r="B22" i="1"/>
  <c r="I45" i="46"/>
  <c r="G59" i="41"/>
  <c r="G59" i="42"/>
  <c r="B21" i="1"/>
  <c r="I45" i="45"/>
  <c r="G59" i="39"/>
  <c r="I45" i="44"/>
  <c r="B19" i="1"/>
  <c r="I45" i="43"/>
  <c r="I45" i="42"/>
  <c r="BL19" i="41"/>
  <c r="BJ19" i="41"/>
  <c r="BG19" i="41"/>
  <c r="BI19" i="41"/>
  <c r="B17" i="1"/>
  <c r="I45" i="41"/>
  <c r="BK19" i="41"/>
  <c r="BW43" i="40"/>
  <c r="I45" i="40"/>
  <c r="B15" i="1"/>
  <c r="I45" i="39"/>
  <c r="S24" i="1"/>
  <c r="S23" i="1"/>
  <c r="S22" i="1"/>
  <c r="S20" i="1"/>
  <c r="S19" i="1"/>
  <c r="S18" i="1"/>
  <c r="BF22" i="39"/>
  <c r="BL22" i="39"/>
  <c r="BJ22" i="39"/>
  <c r="BI22" i="39"/>
  <c r="BK22" i="39"/>
  <c r="S15" i="1"/>
  <c r="G59" i="22"/>
  <c r="I46" i="48"/>
  <c r="J24" i="1"/>
  <c r="G59" i="44"/>
  <c r="L46" i="48"/>
  <c r="O24" i="1"/>
  <c r="L46" i="47"/>
  <c r="O23" i="1"/>
  <c r="G59" i="43"/>
  <c r="G59" i="47"/>
  <c r="G59" i="46"/>
  <c r="D22" i="1"/>
  <c r="L46" i="46"/>
  <c r="O22" i="1"/>
  <c r="I46" i="46"/>
  <c r="K22" i="1"/>
  <c r="L46" i="45"/>
  <c r="O21" i="1"/>
  <c r="L45" i="45"/>
  <c r="L21" i="1"/>
  <c r="I46" i="45"/>
  <c r="J21" i="1"/>
  <c r="L45" i="44"/>
  <c r="L20" i="1"/>
  <c r="BW43" i="44"/>
  <c r="B20" i="1"/>
  <c r="L45" i="42"/>
  <c r="L18" i="1"/>
  <c r="H16" i="1"/>
  <c r="I46" i="40"/>
  <c r="K16" i="1"/>
  <c r="L45" i="39"/>
  <c r="L15" i="1"/>
  <c r="L46" i="39"/>
  <c r="O15" i="1"/>
  <c r="I46" i="39"/>
  <c r="K15" i="1"/>
  <c r="BJ18" i="45"/>
  <c r="BI18" i="45"/>
  <c r="BG18" i="45"/>
  <c r="BM18" i="45"/>
  <c r="BF34" i="48"/>
  <c r="BH34" i="48"/>
  <c r="BL27" i="48"/>
  <c r="BG34" i="48"/>
  <c r="BJ30" i="47"/>
  <c r="BH37" i="47"/>
  <c r="BH25" i="47"/>
  <c r="BF41" i="46"/>
  <c r="BH41" i="46"/>
  <c r="BI38" i="46"/>
  <c r="BG38" i="46"/>
  <c r="BI34" i="46"/>
  <c r="BG34" i="46"/>
  <c r="BG37" i="46"/>
  <c r="BI37" i="46"/>
  <c r="BJ41" i="46"/>
  <c r="BM38" i="46"/>
  <c r="BM34" i="46"/>
  <c r="BK37" i="46"/>
  <c r="BG25" i="45"/>
  <c r="BI25" i="45"/>
  <c r="BL24" i="45"/>
  <c r="BJ24" i="45"/>
  <c r="BJ40" i="45"/>
  <c r="BL40" i="45"/>
  <c r="BK27" i="45"/>
  <c r="BM27" i="45"/>
  <c r="BK23" i="45"/>
  <c r="BM23" i="45"/>
  <c r="BL26" i="45"/>
  <c r="BJ26" i="45"/>
  <c r="BI26" i="45"/>
  <c r="BG26" i="45"/>
  <c r="BF27" i="45"/>
  <c r="BH27" i="45"/>
  <c r="BF23" i="45"/>
  <c r="BH23" i="45"/>
  <c r="BF25" i="45"/>
  <c r="BM24" i="45"/>
  <c r="BM40" i="45"/>
  <c r="BJ27" i="45"/>
  <c r="BJ23" i="45"/>
  <c r="BM26" i="45"/>
  <c r="BI31" i="44"/>
  <c r="BK30" i="44"/>
  <c r="BM30" i="44"/>
  <c r="BI36" i="43"/>
  <c r="BG36" i="43"/>
  <c r="BH42" i="43"/>
  <c r="BF42" i="43"/>
  <c r="BG35" i="43"/>
  <c r="BI35" i="43"/>
  <c r="BG31" i="43"/>
  <c r="BI31" i="43"/>
  <c r="BI30" i="43"/>
  <c r="BG30" i="43"/>
  <c r="BM36" i="43"/>
  <c r="BL42" i="43"/>
  <c r="BK35" i="43"/>
  <c r="BK31" i="43"/>
  <c r="BM30" i="43"/>
  <c r="BW43" i="47"/>
  <c r="I46" i="47"/>
  <c r="BH31" i="46"/>
  <c r="BF31" i="46"/>
  <c r="BL31" i="46"/>
  <c r="BG31" i="46"/>
  <c r="BI31" i="46"/>
  <c r="BJ31" i="46"/>
  <c r="BK31" i="46"/>
  <c r="BW43" i="46"/>
  <c r="BW43" i="45"/>
  <c r="BK32" i="44"/>
  <c r="BL32" i="44"/>
  <c r="BG32" i="44"/>
  <c r="BI32" i="44"/>
  <c r="BM32" i="44"/>
  <c r="BH32" i="44"/>
  <c r="BH30" i="44"/>
  <c r="BF30" i="44"/>
  <c r="BL30" i="44"/>
  <c r="BJ30" i="44"/>
  <c r="I46" i="44"/>
  <c r="BG30" i="44"/>
  <c r="I46" i="43"/>
  <c r="BI26" i="43"/>
  <c r="BM26" i="43"/>
  <c r="BK26" i="43"/>
  <c r="BF26" i="43"/>
  <c r="BW43" i="43"/>
  <c r="BW43" i="42"/>
  <c r="BM32" i="42"/>
  <c r="BG27" i="42"/>
  <c r="BI34" i="42"/>
  <c r="BJ32" i="42"/>
  <c r="BL32" i="42"/>
  <c r="BJ28" i="42"/>
  <c r="BL28" i="42"/>
  <c r="BI42" i="42"/>
  <c r="BG42" i="42"/>
  <c r="BH27" i="42"/>
  <c r="BF27" i="42"/>
  <c r="BF34" i="42"/>
  <c r="BH34" i="42"/>
  <c r="BF30" i="42"/>
  <c r="BH30" i="42"/>
  <c r="BK32" i="42"/>
  <c r="BI27" i="42"/>
  <c r="BG34" i="42"/>
  <c r="BF32" i="42"/>
  <c r="BF28" i="42"/>
  <c r="BL42" i="42"/>
  <c r="BK27" i="42"/>
  <c r="BM34" i="42"/>
  <c r="BM30" i="42"/>
  <c r="BL39" i="40"/>
  <c r="BJ39" i="40"/>
  <c r="BG39" i="40"/>
  <c r="BI39" i="40"/>
  <c r="BK39" i="40"/>
  <c r="BL27" i="40"/>
  <c r="BJ27" i="40"/>
  <c r="BG27" i="40"/>
  <c r="BI27" i="40"/>
  <c r="BK27" i="40"/>
  <c r="BK24" i="39"/>
  <c r="BH24" i="39"/>
  <c r="BJ41" i="39"/>
  <c r="BL41" i="39"/>
  <c r="BK31" i="39"/>
  <c r="BM31" i="39"/>
  <c r="BJ38" i="39"/>
  <c r="BL38" i="39"/>
  <c r="BJ30" i="39"/>
  <c r="BL30" i="39"/>
  <c r="BG25" i="39"/>
  <c r="BF24" i="39"/>
  <c r="BK25" i="39"/>
  <c r="BM25" i="39"/>
  <c r="BJ24" i="39"/>
  <c r="BL24" i="39"/>
  <c r="BI41" i="39"/>
  <c r="BG41" i="39"/>
  <c r="BH31" i="39"/>
  <c r="BF31" i="39"/>
  <c r="BI38" i="39"/>
  <c r="BG38" i="39"/>
  <c r="BI30" i="39"/>
  <c r="BG30" i="39"/>
  <c r="BI25" i="39"/>
  <c r="BH25" i="39"/>
  <c r="BI24" i="39"/>
  <c r="BM41" i="39"/>
  <c r="BL31" i="39"/>
  <c r="BM38" i="39"/>
  <c r="BM30" i="39"/>
  <c r="BW43" i="39"/>
  <c r="BG35" i="39"/>
  <c r="BI35" i="39"/>
  <c r="BG19" i="39"/>
  <c r="BI19" i="39"/>
  <c r="BI26" i="39"/>
  <c r="BG26" i="39"/>
  <c r="BM37" i="39"/>
  <c r="BK21" i="39"/>
  <c r="BK20" i="39"/>
  <c r="BH37" i="39"/>
  <c r="BF37" i="39"/>
  <c r="BH21" i="39"/>
  <c r="BF21" i="39"/>
  <c r="BF20" i="39"/>
  <c r="BH20" i="39"/>
  <c r="BK35" i="39"/>
  <c r="BM35" i="39"/>
  <c r="BK19" i="39"/>
  <c r="BM19" i="39"/>
  <c r="BM26" i="39"/>
  <c r="BK26" i="39"/>
  <c r="BK37" i="39"/>
  <c r="BM21" i="39"/>
  <c r="BM20" i="39"/>
  <c r="BL37" i="39"/>
  <c r="BL21" i="39"/>
  <c r="BJ20" i="39"/>
  <c r="BH35" i="39"/>
  <c r="BH19" i="39"/>
  <c r="BF26" i="39"/>
  <c r="BW43" i="48"/>
  <c r="BM16" i="48"/>
  <c r="BI16" i="48"/>
  <c r="BL16" i="48"/>
  <c r="BH16" i="48"/>
  <c r="BK16" i="48"/>
  <c r="BG16" i="48"/>
  <c r="BJ16" i="48"/>
  <c r="BF16" i="48"/>
  <c r="BM42" i="46"/>
  <c r="BI42" i="46"/>
  <c r="BL42" i="46"/>
  <c r="BH42" i="46"/>
  <c r="BJ42" i="46"/>
  <c r="BG42" i="46"/>
  <c r="BF42" i="46"/>
  <c r="BK42" i="46"/>
  <c r="BL16" i="46"/>
  <c r="BH16" i="46"/>
  <c r="BJ16" i="46"/>
  <c r="BF16" i="46"/>
  <c r="BM16" i="46"/>
  <c r="BI16" i="46"/>
  <c r="BK16" i="46"/>
  <c r="BG16" i="46"/>
  <c r="BJ15" i="46"/>
  <c r="BF15" i="46"/>
  <c r="BL15" i="46"/>
  <c r="BH15" i="46"/>
  <c r="BK15" i="46"/>
  <c r="BG15" i="46"/>
  <c r="BI15" i="46"/>
  <c r="BM15" i="46"/>
  <c r="BL15" i="44"/>
  <c r="BK15" i="44"/>
  <c r="BG15" i="44"/>
  <c r="BM15" i="44"/>
  <c r="BI15" i="44"/>
  <c r="BH15" i="44"/>
  <c r="BJ15" i="44"/>
  <c r="BF15" i="44"/>
  <c r="BJ15" i="47"/>
  <c r="BF15" i="47"/>
  <c r="BM15" i="47"/>
  <c r="BI15" i="47"/>
  <c r="BL15" i="47"/>
  <c r="BH15" i="47"/>
  <c r="BK15" i="47"/>
  <c r="BG15" i="47"/>
  <c r="BM18" i="48"/>
  <c r="BI18" i="48"/>
  <c r="BL18" i="48"/>
  <c r="BH18" i="48"/>
  <c r="BK18" i="48"/>
  <c r="BG18" i="48"/>
  <c r="BJ18" i="48"/>
  <c r="BF18" i="48"/>
  <c r="BL17" i="44"/>
  <c r="BH17" i="44"/>
  <c r="BK17" i="44"/>
  <c r="BG17" i="44"/>
  <c r="BF17" i="44"/>
  <c r="BJ17" i="44"/>
  <c r="BM17" i="44"/>
  <c r="BI17" i="44"/>
  <c r="BF16" i="44"/>
  <c r="BM16" i="44"/>
  <c r="BI16" i="44"/>
  <c r="BK16" i="44"/>
  <c r="BG16" i="44"/>
  <c r="BJ16" i="44"/>
  <c r="BL16" i="44"/>
  <c r="BH16" i="44"/>
  <c r="BK15" i="48"/>
  <c r="BG15" i="48"/>
  <c r="BJ15" i="48"/>
  <c r="BF15" i="48"/>
  <c r="BL15" i="48"/>
  <c r="BI15" i="48"/>
  <c r="BH15" i="48"/>
  <c r="BM15" i="48"/>
  <c r="BJ15" i="43"/>
  <c r="BF15" i="43"/>
  <c r="BL15" i="43"/>
  <c r="BH15" i="43"/>
  <c r="BK15" i="43"/>
  <c r="BM15" i="43"/>
  <c r="BG15" i="43"/>
  <c r="BI15" i="43"/>
  <c r="BJ15" i="42"/>
  <c r="BF15" i="42"/>
  <c r="BM15" i="42"/>
  <c r="BI15" i="42"/>
  <c r="BL15" i="42"/>
  <c r="BH15" i="42"/>
  <c r="BK15" i="42"/>
  <c r="BG15" i="42"/>
  <c r="BJ15" i="41"/>
  <c r="BF15" i="41"/>
  <c r="BM15" i="41"/>
  <c r="BI15" i="41"/>
  <c r="BL15" i="41"/>
  <c r="BH15" i="41"/>
  <c r="BK15" i="41"/>
  <c r="BG15" i="41"/>
  <c r="BJ15" i="40"/>
  <c r="BF15" i="40"/>
  <c r="BM15" i="40"/>
  <c r="BH15" i="40"/>
  <c r="BI15" i="40"/>
  <c r="BL15" i="40"/>
  <c r="BK15" i="40"/>
  <c r="BG15" i="40"/>
  <c r="BJ15" i="39"/>
  <c r="BF15" i="39"/>
  <c r="BI15" i="39"/>
  <c r="BM15" i="39"/>
  <c r="BH15" i="39"/>
  <c r="BG15" i="39"/>
  <c r="BL15" i="39"/>
  <c r="BK15" i="39"/>
  <c r="BJ43" i="43" l="1"/>
  <c r="BL43" i="41"/>
  <c r="BL43" i="43"/>
  <c r="BG43" i="43"/>
  <c r="BM43" i="46"/>
  <c r="BH43" i="43"/>
  <c r="BH43" i="41"/>
  <c r="BF43" i="41"/>
  <c r="BJ43" i="41"/>
  <c r="BG43" i="41"/>
  <c r="BL43" i="40"/>
  <c r="BF43" i="42"/>
  <c r="BN43" i="42" s="1"/>
  <c r="BI43" i="47"/>
  <c r="BM43" i="47"/>
  <c r="BM43" i="41"/>
  <c r="BF43" i="40"/>
  <c r="BH43" i="47"/>
  <c r="BF43" i="47"/>
  <c r="BG43" i="47"/>
  <c r="BL43" i="45"/>
  <c r="BJ43" i="48"/>
  <c r="BK43" i="45"/>
  <c r="BF43" i="45"/>
  <c r="BH43" i="45"/>
  <c r="BJ43" i="40"/>
  <c r="BG43" i="40"/>
  <c r="BH43" i="40"/>
  <c r="BK43" i="48"/>
  <c r="BL43" i="48"/>
  <c r="BK43" i="47"/>
  <c r="BL43" i="47"/>
  <c r="BJ43" i="47"/>
  <c r="BJ43" i="45"/>
  <c r="BG43" i="42"/>
  <c r="BI43" i="41"/>
  <c r="BM43" i="40"/>
  <c r="BI43" i="45"/>
  <c r="BG43" i="45"/>
  <c r="BM43" i="48"/>
  <c r="BF43" i="48"/>
  <c r="BH43" i="48"/>
  <c r="BI43" i="48"/>
  <c r="BG43" i="48"/>
  <c r="BM43" i="43"/>
  <c r="BK43" i="41"/>
  <c r="BG43" i="39"/>
  <c r="BM43" i="45"/>
  <c r="BI43" i="43"/>
  <c r="BI43" i="40"/>
  <c r="BH43" i="46"/>
  <c r="BI43" i="46"/>
  <c r="BG43" i="46"/>
  <c r="BK43" i="46"/>
  <c r="BL43" i="46"/>
  <c r="BJ43" i="46"/>
  <c r="BF43" i="46"/>
  <c r="BF43" i="43"/>
  <c r="BK43" i="43"/>
  <c r="BJ43" i="42"/>
  <c r="BM43" i="42"/>
  <c r="BL43" i="42"/>
  <c r="BK43" i="42"/>
  <c r="BH43" i="42"/>
  <c r="BI43" i="42"/>
  <c r="BK43" i="40"/>
  <c r="BJ43" i="39"/>
  <c r="BI43" i="39"/>
  <c r="BF43" i="39"/>
  <c r="BH43" i="39"/>
  <c r="BK43" i="39"/>
  <c r="BM43" i="39"/>
  <c r="BL43" i="39"/>
  <c r="BJ43" i="44"/>
  <c r="BG43" i="44"/>
  <c r="BH43" i="44"/>
  <c r="BK43" i="44"/>
  <c r="BI43" i="44"/>
  <c r="BL43" i="44"/>
  <c r="BF43" i="44"/>
  <c r="BM43" i="44"/>
  <c r="AD16" i="22"/>
  <c r="AE16" i="22"/>
  <c r="AF16" i="22"/>
  <c r="AG16" i="22"/>
  <c r="AH16" i="22"/>
  <c r="AI16" i="22"/>
  <c r="AJ16" i="22"/>
  <c r="AK16" i="22"/>
  <c r="AD17" i="22"/>
  <c r="AE17" i="22"/>
  <c r="AF17" i="22"/>
  <c r="AG17" i="22"/>
  <c r="AH17" i="22"/>
  <c r="AI17" i="22"/>
  <c r="AJ17" i="22"/>
  <c r="AK17" i="22"/>
  <c r="AD18" i="22"/>
  <c r="AE18" i="22"/>
  <c r="AF18" i="22"/>
  <c r="AG18" i="22"/>
  <c r="AH18" i="22"/>
  <c r="AI18" i="22"/>
  <c r="AJ18" i="22"/>
  <c r="AK18" i="22"/>
  <c r="AD19" i="22"/>
  <c r="AE19" i="22"/>
  <c r="AF19" i="22"/>
  <c r="AG19" i="22"/>
  <c r="AH19" i="22"/>
  <c r="AI19" i="22"/>
  <c r="AJ19" i="22"/>
  <c r="AK19" i="22"/>
  <c r="AD20" i="22"/>
  <c r="AE20" i="22"/>
  <c r="AF20" i="22"/>
  <c r="AG20" i="22"/>
  <c r="AH20" i="22"/>
  <c r="AI20" i="22"/>
  <c r="AJ20" i="22"/>
  <c r="AK20" i="22"/>
  <c r="AD21" i="22"/>
  <c r="AE21" i="22"/>
  <c r="AF21" i="22"/>
  <c r="AG21" i="22"/>
  <c r="AH21" i="22"/>
  <c r="AI21" i="22"/>
  <c r="AJ21" i="22"/>
  <c r="AK21" i="22"/>
  <c r="AD22" i="22"/>
  <c r="AE22" i="22"/>
  <c r="AF22" i="22"/>
  <c r="AG22" i="22"/>
  <c r="AH22" i="22"/>
  <c r="AI22" i="22"/>
  <c r="AJ22" i="22"/>
  <c r="AK22" i="22"/>
  <c r="AD23" i="22"/>
  <c r="AE23" i="22"/>
  <c r="AF23" i="22"/>
  <c r="AG23" i="22"/>
  <c r="AH23" i="22"/>
  <c r="AI23" i="22"/>
  <c r="AJ23" i="22"/>
  <c r="AK23" i="22"/>
  <c r="AD24" i="22"/>
  <c r="AE24" i="22"/>
  <c r="AF24" i="22"/>
  <c r="AG24" i="22"/>
  <c r="AH24" i="22"/>
  <c r="AI24" i="22"/>
  <c r="AJ24" i="22"/>
  <c r="AK24" i="22"/>
  <c r="AD25" i="22"/>
  <c r="AE25" i="22"/>
  <c r="AF25" i="22"/>
  <c r="AG25" i="22"/>
  <c r="AH25" i="22"/>
  <c r="AI25" i="22"/>
  <c r="AJ25" i="22"/>
  <c r="AK25" i="22"/>
  <c r="AD26" i="22"/>
  <c r="AE26" i="22"/>
  <c r="AF26" i="22"/>
  <c r="AG26" i="22"/>
  <c r="AH26" i="22"/>
  <c r="AI26" i="22"/>
  <c r="AJ26" i="22"/>
  <c r="AK26" i="22"/>
  <c r="AD27" i="22"/>
  <c r="AE27" i="22"/>
  <c r="AF27" i="22"/>
  <c r="AG27" i="22"/>
  <c r="AH27" i="22"/>
  <c r="AI27" i="22"/>
  <c r="AJ27" i="22"/>
  <c r="AK27" i="22"/>
  <c r="AD28" i="22"/>
  <c r="AE28" i="22"/>
  <c r="AF28" i="22"/>
  <c r="AG28" i="22"/>
  <c r="AH28" i="22"/>
  <c r="AI28" i="22"/>
  <c r="AJ28" i="22"/>
  <c r="AK28" i="22"/>
  <c r="AD29" i="22"/>
  <c r="AE29" i="22"/>
  <c r="AF29" i="22"/>
  <c r="AG29" i="22"/>
  <c r="AH29" i="22"/>
  <c r="AI29" i="22"/>
  <c r="AJ29" i="22"/>
  <c r="AK29" i="22"/>
  <c r="AD30" i="22"/>
  <c r="AE30" i="22"/>
  <c r="AF30" i="22"/>
  <c r="AG30" i="22"/>
  <c r="AH30" i="22"/>
  <c r="AI30" i="22"/>
  <c r="AJ30" i="22"/>
  <c r="AK30" i="22"/>
  <c r="AD31" i="22"/>
  <c r="AE31" i="22"/>
  <c r="AF31" i="22"/>
  <c r="AG31" i="22"/>
  <c r="AH31" i="22"/>
  <c r="AI31" i="22"/>
  <c r="AJ31" i="22"/>
  <c r="AK31" i="22"/>
  <c r="AD32" i="22"/>
  <c r="AE32" i="22"/>
  <c r="AF32" i="22"/>
  <c r="AG32" i="22"/>
  <c r="AH32" i="22"/>
  <c r="AI32" i="22"/>
  <c r="AJ32" i="22"/>
  <c r="AK32" i="22"/>
  <c r="AD33" i="22"/>
  <c r="AE33" i="22"/>
  <c r="AF33" i="22"/>
  <c r="AG33" i="22"/>
  <c r="AH33" i="22"/>
  <c r="AI33" i="22"/>
  <c r="AJ33" i="22"/>
  <c r="AK33" i="22"/>
  <c r="AD34" i="22"/>
  <c r="AE34" i="22"/>
  <c r="AF34" i="22"/>
  <c r="AG34" i="22"/>
  <c r="AH34" i="22"/>
  <c r="AI34" i="22"/>
  <c r="AJ34" i="22"/>
  <c r="AK34" i="22"/>
  <c r="AD35" i="22"/>
  <c r="AE35" i="22"/>
  <c r="AF35" i="22"/>
  <c r="AG35" i="22"/>
  <c r="AH35" i="22"/>
  <c r="AI35" i="22"/>
  <c r="AJ35" i="22"/>
  <c r="AK35" i="22"/>
  <c r="AD36" i="22"/>
  <c r="AE36" i="22"/>
  <c r="AF36" i="22"/>
  <c r="AG36" i="22"/>
  <c r="AH36" i="22"/>
  <c r="AI36" i="22"/>
  <c r="AJ36" i="22"/>
  <c r="AK36" i="22"/>
  <c r="AD37" i="22"/>
  <c r="AE37" i="22"/>
  <c r="AF37" i="22"/>
  <c r="AG37" i="22"/>
  <c r="AH37" i="22"/>
  <c r="AI37" i="22"/>
  <c r="AJ37" i="22"/>
  <c r="AK37" i="22"/>
  <c r="AD38" i="22"/>
  <c r="AE38" i="22"/>
  <c r="AF38" i="22"/>
  <c r="AG38" i="22"/>
  <c r="AH38" i="22"/>
  <c r="AI38" i="22"/>
  <c r="AJ38" i="22"/>
  <c r="AK38" i="22"/>
  <c r="AD39" i="22"/>
  <c r="AE39" i="22"/>
  <c r="AF39" i="22"/>
  <c r="AG39" i="22"/>
  <c r="AH39" i="22"/>
  <c r="AI39" i="22"/>
  <c r="AJ39" i="22"/>
  <c r="AK39" i="22"/>
  <c r="AD40" i="22"/>
  <c r="AE40" i="22"/>
  <c r="AF40" i="22"/>
  <c r="AG40" i="22"/>
  <c r="AH40" i="22"/>
  <c r="AI40" i="22"/>
  <c r="AJ40" i="22"/>
  <c r="AK40" i="22"/>
  <c r="AD41" i="22"/>
  <c r="AE41" i="22"/>
  <c r="AF41" i="22"/>
  <c r="AG41" i="22"/>
  <c r="AH41" i="22"/>
  <c r="AI41" i="22"/>
  <c r="AJ41" i="22"/>
  <c r="AK41" i="22"/>
  <c r="AD42" i="22"/>
  <c r="AE42" i="22"/>
  <c r="AF42" i="22"/>
  <c r="AG42" i="22"/>
  <c r="AH42" i="22"/>
  <c r="AI42" i="22"/>
  <c r="AJ42" i="22"/>
  <c r="AK42" i="22"/>
  <c r="AK15" i="22"/>
  <c r="AJ15" i="22"/>
  <c r="AI15" i="22"/>
  <c r="AH15" i="22"/>
  <c r="AG15" i="22"/>
  <c r="AF15" i="22"/>
  <c r="AE15" i="22"/>
  <c r="AD15" i="22"/>
  <c r="U16" i="22"/>
  <c r="V16" i="22"/>
  <c r="W16" i="22"/>
  <c r="X16" i="22"/>
  <c r="Y16" i="22"/>
  <c r="Z16" i="22"/>
  <c r="AA16" i="22"/>
  <c r="AB16" i="22"/>
  <c r="U17" i="22"/>
  <c r="V17" i="22"/>
  <c r="W17" i="22"/>
  <c r="X17" i="22"/>
  <c r="Y17" i="22"/>
  <c r="Z17" i="22"/>
  <c r="AA17" i="22"/>
  <c r="AB17" i="22"/>
  <c r="U18" i="22"/>
  <c r="V18" i="22"/>
  <c r="W18" i="22"/>
  <c r="X18" i="22"/>
  <c r="Y18" i="22"/>
  <c r="Z18" i="22"/>
  <c r="AA18" i="22"/>
  <c r="AB18" i="22"/>
  <c r="U19" i="22"/>
  <c r="V19" i="22"/>
  <c r="W19" i="22"/>
  <c r="X19" i="22"/>
  <c r="Y19" i="22"/>
  <c r="Z19" i="22"/>
  <c r="AA19" i="22"/>
  <c r="AB19" i="22"/>
  <c r="U20" i="22"/>
  <c r="V20" i="22"/>
  <c r="W20" i="22"/>
  <c r="X20" i="22"/>
  <c r="Y20" i="22"/>
  <c r="Z20" i="22"/>
  <c r="AA20" i="22"/>
  <c r="AB20" i="22"/>
  <c r="U21" i="22"/>
  <c r="V21" i="22"/>
  <c r="W21" i="22"/>
  <c r="X21" i="22"/>
  <c r="Y21" i="22"/>
  <c r="Z21" i="22"/>
  <c r="AA21" i="22"/>
  <c r="AB21" i="22"/>
  <c r="U22" i="22"/>
  <c r="V22" i="22"/>
  <c r="W22" i="22"/>
  <c r="X22" i="22"/>
  <c r="Y22" i="22"/>
  <c r="Z22" i="22"/>
  <c r="AA22" i="22"/>
  <c r="AB22" i="22"/>
  <c r="U23" i="22"/>
  <c r="V23" i="22"/>
  <c r="W23" i="22"/>
  <c r="X23" i="22"/>
  <c r="Y23" i="22"/>
  <c r="Z23" i="22"/>
  <c r="AA23" i="22"/>
  <c r="AB23" i="22"/>
  <c r="U24" i="22"/>
  <c r="V24" i="22"/>
  <c r="W24" i="22"/>
  <c r="X24" i="22"/>
  <c r="Y24" i="22"/>
  <c r="Z24" i="22"/>
  <c r="AA24" i="22"/>
  <c r="AB24" i="22"/>
  <c r="U25" i="22"/>
  <c r="V25" i="22"/>
  <c r="W25" i="22"/>
  <c r="X25" i="22"/>
  <c r="Y25" i="22"/>
  <c r="Z25" i="22"/>
  <c r="AA25" i="22"/>
  <c r="AB25" i="22"/>
  <c r="U26" i="22"/>
  <c r="V26" i="22"/>
  <c r="W26" i="22"/>
  <c r="X26" i="22"/>
  <c r="Y26" i="22"/>
  <c r="Z26" i="22"/>
  <c r="AA26" i="22"/>
  <c r="AB26" i="22"/>
  <c r="U27" i="22"/>
  <c r="V27" i="22"/>
  <c r="W27" i="22"/>
  <c r="X27" i="22"/>
  <c r="Y27" i="22"/>
  <c r="Z27" i="22"/>
  <c r="AA27" i="22"/>
  <c r="AB27" i="22"/>
  <c r="U28" i="22"/>
  <c r="V28" i="22"/>
  <c r="W28" i="22"/>
  <c r="X28" i="22"/>
  <c r="Y28" i="22"/>
  <c r="Z28" i="22"/>
  <c r="AA28" i="22"/>
  <c r="AB28" i="22"/>
  <c r="U29" i="22"/>
  <c r="V29" i="22"/>
  <c r="W29" i="22"/>
  <c r="X29" i="22"/>
  <c r="Y29" i="22"/>
  <c r="Z29" i="22"/>
  <c r="AA29" i="22"/>
  <c r="AB29" i="22"/>
  <c r="U30" i="22"/>
  <c r="V30" i="22"/>
  <c r="W30" i="22"/>
  <c r="X30" i="22"/>
  <c r="Y30" i="22"/>
  <c r="Z30" i="22"/>
  <c r="AA30" i="22"/>
  <c r="AB30" i="22"/>
  <c r="U31" i="22"/>
  <c r="V31" i="22"/>
  <c r="W31" i="22"/>
  <c r="X31" i="22"/>
  <c r="Y31" i="22"/>
  <c r="Z31" i="22"/>
  <c r="AA31" i="22"/>
  <c r="AB31" i="22"/>
  <c r="U32" i="22"/>
  <c r="V32" i="22"/>
  <c r="W32" i="22"/>
  <c r="X32" i="22"/>
  <c r="Y32" i="22"/>
  <c r="Z32" i="22"/>
  <c r="AA32" i="22"/>
  <c r="AB32" i="22"/>
  <c r="U33" i="22"/>
  <c r="V33" i="22"/>
  <c r="W33" i="22"/>
  <c r="X33" i="22"/>
  <c r="Y33" i="22"/>
  <c r="Z33" i="22"/>
  <c r="AA33" i="22"/>
  <c r="AB33" i="22"/>
  <c r="U34" i="22"/>
  <c r="V34" i="22"/>
  <c r="W34" i="22"/>
  <c r="X34" i="22"/>
  <c r="Y34" i="22"/>
  <c r="Z34" i="22"/>
  <c r="AA34" i="22"/>
  <c r="AB34" i="22"/>
  <c r="U35" i="22"/>
  <c r="V35" i="22"/>
  <c r="W35" i="22"/>
  <c r="X35" i="22"/>
  <c r="Y35" i="22"/>
  <c r="Z35" i="22"/>
  <c r="AA35" i="22"/>
  <c r="AB35" i="22"/>
  <c r="U36" i="22"/>
  <c r="V36" i="22"/>
  <c r="W36" i="22"/>
  <c r="X36" i="22"/>
  <c r="Y36" i="22"/>
  <c r="Z36" i="22"/>
  <c r="AA36" i="22"/>
  <c r="AB36" i="22"/>
  <c r="U37" i="22"/>
  <c r="V37" i="22"/>
  <c r="W37" i="22"/>
  <c r="X37" i="22"/>
  <c r="Y37" i="22"/>
  <c r="Z37" i="22"/>
  <c r="AA37" i="22"/>
  <c r="AB37" i="22"/>
  <c r="U38" i="22"/>
  <c r="V38" i="22"/>
  <c r="W38" i="22"/>
  <c r="X38" i="22"/>
  <c r="Y38" i="22"/>
  <c r="Z38" i="22"/>
  <c r="AA38" i="22"/>
  <c r="AB38" i="22"/>
  <c r="U39" i="22"/>
  <c r="V39" i="22"/>
  <c r="W39" i="22"/>
  <c r="X39" i="22"/>
  <c r="Y39" i="22"/>
  <c r="Z39" i="22"/>
  <c r="AA39" i="22"/>
  <c r="AB39" i="22"/>
  <c r="U40" i="22"/>
  <c r="V40" i="22"/>
  <c r="W40" i="22"/>
  <c r="X40" i="22"/>
  <c r="Y40" i="22"/>
  <c r="Z40" i="22"/>
  <c r="AA40" i="22"/>
  <c r="AB40" i="22"/>
  <c r="U41" i="22"/>
  <c r="V41" i="22"/>
  <c r="W41" i="22"/>
  <c r="X41" i="22"/>
  <c r="Y41" i="22"/>
  <c r="Z41" i="22"/>
  <c r="AA41" i="22"/>
  <c r="AB41" i="22"/>
  <c r="U42" i="22"/>
  <c r="V42" i="22"/>
  <c r="W42" i="22"/>
  <c r="X42" i="22"/>
  <c r="Y42" i="22"/>
  <c r="Z42" i="22"/>
  <c r="AA42" i="22"/>
  <c r="AB42" i="22"/>
  <c r="AB15" i="22"/>
  <c r="AA15" i="22"/>
  <c r="Z15" i="22"/>
  <c r="Y15" i="22"/>
  <c r="X15" i="22"/>
  <c r="W15" i="22"/>
  <c r="V15" i="22"/>
  <c r="U15" i="22"/>
  <c r="BN43" i="47" l="1"/>
  <c r="BN43" i="41"/>
  <c r="BN43" i="45"/>
  <c r="BN43" i="40"/>
  <c r="BN43" i="46"/>
  <c r="BN43" i="48"/>
  <c r="BN43" i="44"/>
  <c r="BN43" i="43"/>
  <c r="BN43" i="39"/>
  <c r="AX43" i="22"/>
  <c r="BA43" i="22"/>
  <c r="AM43" i="22"/>
  <c r="W43" i="22"/>
  <c r="AF43" i="22"/>
  <c r="AJ43" i="22"/>
  <c r="AO43" i="22"/>
  <c r="BE15" i="22"/>
  <c r="BF15" i="22" s="1"/>
  <c r="BE42" i="22"/>
  <c r="BE41" i="22"/>
  <c r="BE40" i="22"/>
  <c r="BE39" i="22"/>
  <c r="BE38" i="22"/>
  <c r="BE37" i="22"/>
  <c r="BE36" i="22"/>
  <c r="BE35" i="22"/>
  <c r="BE34" i="22"/>
  <c r="BE33" i="22"/>
  <c r="BE32" i="22"/>
  <c r="BE31" i="22"/>
  <c r="BE30" i="22"/>
  <c r="BE29" i="22"/>
  <c r="BE28" i="22"/>
  <c r="BE27" i="22"/>
  <c r="BE26" i="22"/>
  <c r="BE25" i="22"/>
  <c r="BE24" i="22"/>
  <c r="BE23" i="22"/>
  <c r="BE22" i="22"/>
  <c r="BE21" i="22"/>
  <c r="BE20" i="22"/>
  <c r="BE19" i="22"/>
  <c r="BE18" i="22"/>
  <c r="BE17" i="22"/>
  <c r="BE16" i="22"/>
  <c r="AW43" i="22"/>
  <c r="X43" i="22"/>
  <c r="AG43" i="22"/>
  <c r="AK43" i="22"/>
  <c r="AP43" i="22"/>
  <c r="AY43" i="22"/>
  <c r="V43" i="22"/>
  <c r="Z43" i="22"/>
  <c r="AE43" i="22"/>
  <c r="AN43" i="22"/>
  <c r="AR43" i="22"/>
  <c r="AS43" i="22"/>
  <c r="BB43" i="22"/>
  <c r="AH43" i="22"/>
  <c r="AQ43" i="22"/>
  <c r="AZ43" i="22"/>
  <c r="AI43" i="22"/>
  <c r="AB43" i="22"/>
  <c r="AT43" i="22"/>
  <c r="BC43" i="22"/>
  <c r="Y43" i="22"/>
  <c r="AA43" i="22"/>
  <c r="BG19" i="22" l="1"/>
  <c r="BK19" i="22"/>
  <c r="BH19" i="22"/>
  <c r="BL19" i="22"/>
  <c r="BI19" i="22"/>
  <c r="BM19" i="22"/>
  <c r="BF19" i="22"/>
  <c r="BJ19" i="22"/>
  <c r="BG27" i="22"/>
  <c r="BK27" i="22"/>
  <c r="BH27" i="22"/>
  <c r="BL27" i="22"/>
  <c r="BI27" i="22"/>
  <c r="BM27" i="22"/>
  <c r="BF27" i="22"/>
  <c r="BJ27" i="22"/>
  <c r="BG31" i="22"/>
  <c r="BK31" i="22"/>
  <c r="BH31" i="22"/>
  <c r="BL31" i="22"/>
  <c r="BI31" i="22"/>
  <c r="BM31" i="22"/>
  <c r="BF31" i="22"/>
  <c r="BJ31" i="22"/>
  <c r="BG35" i="22"/>
  <c r="BK35" i="22"/>
  <c r="BH35" i="22"/>
  <c r="BL35" i="22"/>
  <c r="BI35" i="22"/>
  <c r="BM35" i="22"/>
  <c r="BF35" i="22"/>
  <c r="BJ35" i="22"/>
  <c r="BG39" i="22"/>
  <c r="BK39" i="22"/>
  <c r="BH39" i="22"/>
  <c r="BL39" i="22"/>
  <c r="BI39" i="22"/>
  <c r="BM39" i="22"/>
  <c r="BF39" i="22"/>
  <c r="BJ39" i="22"/>
  <c r="BG16" i="22"/>
  <c r="BK16" i="22"/>
  <c r="BH16" i="22"/>
  <c r="BL16" i="22"/>
  <c r="BI16" i="22"/>
  <c r="BM16" i="22"/>
  <c r="BF16" i="22"/>
  <c r="BJ16" i="22"/>
  <c r="BG28" i="22"/>
  <c r="BK28" i="22"/>
  <c r="BH28" i="22"/>
  <c r="BL28" i="22"/>
  <c r="BI28" i="22"/>
  <c r="BM28" i="22"/>
  <c r="BF28" i="22"/>
  <c r="BJ28" i="22"/>
  <c r="BG32" i="22"/>
  <c r="BK32" i="22"/>
  <c r="BH32" i="22"/>
  <c r="BL32" i="22"/>
  <c r="BI32" i="22"/>
  <c r="BM32" i="22"/>
  <c r="BF32" i="22"/>
  <c r="BJ32" i="22"/>
  <c r="BG36" i="22"/>
  <c r="BK36" i="22"/>
  <c r="BH36" i="22"/>
  <c r="BL36" i="22"/>
  <c r="BI36" i="22"/>
  <c r="BM36" i="22"/>
  <c r="BF36" i="22"/>
  <c r="BJ36" i="22"/>
  <c r="BG40" i="22"/>
  <c r="BK40" i="22"/>
  <c r="BH40" i="22"/>
  <c r="BL40" i="22"/>
  <c r="BI40" i="22"/>
  <c r="BM40" i="22"/>
  <c r="BF40" i="22"/>
  <c r="BJ40" i="22"/>
  <c r="BG25" i="22"/>
  <c r="BK25" i="22"/>
  <c r="BH25" i="22"/>
  <c r="BL25" i="22"/>
  <c r="BI25" i="22"/>
  <c r="BM25" i="22"/>
  <c r="BF25" i="22"/>
  <c r="BJ25" i="22"/>
  <c r="BG29" i="22"/>
  <c r="BK29" i="22"/>
  <c r="BH29" i="22"/>
  <c r="BL29" i="22"/>
  <c r="BI29" i="22"/>
  <c r="BM29" i="22"/>
  <c r="BF29" i="22"/>
  <c r="BJ29" i="22"/>
  <c r="BG33" i="22"/>
  <c r="BK33" i="22"/>
  <c r="BH33" i="22"/>
  <c r="BL33" i="22"/>
  <c r="BI33" i="22"/>
  <c r="BM33" i="22"/>
  <c r="BF33" i="22"/>
  <c r="BJ33" i="22"/>
  <c r="BG37" i="22"/>
  <c r="BK37" i="22"/>
  <c r="BH37" i="22"/>
  <c r="BL37" i="22"/>
  <c r="BI37" i="22"/>
  <c r="BM37" i="22"/>
  <c r="BF37" i="22"/>
  <c r="BJ37" i="22"/>
  <c r="BG41" i="22"/>
  <c r="BK41" i="22"/>
  <c r="BH41" i="22"/>
  <c r="BL41" i="22"/>
  <c r="BI41" i="22"/>
  <c r="BM41" i="22"/>
  <c r="BF41" i="22"/>
  <c r="BJ41" i="22"/>
  <c r="BG18" i="22"/>
  <c r="BK18" i="22"/>
  <c r="BH18" i="22"/>
  <c r="BL18" i="22"/>
  <c r="BI18" i="22"/>
  <c r="BM18" i="22"/>
  <c r="BF18" i="22"/>
  <c r="BJ18" i="22"/>
  <c r="BG26" i="22"/>
  <c r="BK26" i="22"/>
  <c r="BH26" i="22"/>
  <c r="BL26" i="22"/>
  <c r="BI26" i="22"/>
  <c r="BM26" i="22"/>
  <c r="BF26" i="22"/>
  <c r="BJ26" i="22"/>
  <c r="BG30" i="22"/>
  <c r="BK30" i="22"/>
  <c r="BH30" i="22"/>
  <c r="BL30" i="22"/>
  <c r="BI30" i="22"/>
  <c r="BM30" i="22"/>
  <c r="BF30" i="22"/>
  <c r="BJ30" i="22"/>
  <c r="BG34" i="22"/>
  <c r="BK34" i="22"/>
  <c r="BH34" i="22"/>
  <c r="BL34" i="22"/>
  <c r="BI34" i="22"/>
  <c r="BM34" i="22"/>
  <c r="BF34" i="22"/>
  <c r="BJ34" i="22"/>
  <c r="BG38" i="22"/>
  <c r="BK38" i="22"/>
  <c r="BH38" i="22"/>
  <c r="BL38" i="22"/>
  <c r="BI38" i="22"/>
  <c r="BM38" i="22"/>
  <c r="BF38" i="22"/>
  <c r="BJ38" i="22"/>
  <c r="BG42" i="22"/>
  <c r="BK42" i="22"/>
  <c r="BH42" i="22"/>
  <c r="BL42" i="22"/>
  <c r="BI42" i="22"/>
  <c r="BM42" i="22"/>
  <c r="BF42" i="22"/>
  <c r="BJ42" i="22"/>
  <c r="BG24" i="22"/>
  <c r="BK24" i="22"/>
  <c r="BM24" i="22"/>
  <c r="BF24" i="22"/>
  <c r="BJ24" i="22"/>
  <c r="BH24" i="22"/>
  <c r="BL24" i="22"/>
  <c r="BI24" i="22"/>
  <c r="BF23" i="22"/>
  <c r="BJ23" i="22"/>
  <c r="BG23" i="22"/>
  <c r="BK23" i="22"/>
  <c r="BH23" i="22"/>
  <c r="BL23" i="22"/>
  <c r="BI23" i="22"/>
  <c r="BM23" i="22"/>
  <c r="BF17" i="22"/>
  <c r="BJ17" i="22"/>
  <c r="BG17" i="22"/>
  <c r="BK17" i="22"/>
  <c r="BH17" i="22"/>
  <c r="BL17" i="22"/>
  <c r="BI17" i="22"/>
  <c r="BM17" i="22"/>
  <c r="BF22" i="22"/>
  <c r="BJ22" i="22"/>
  <c r="BG22" i="22"/>
  <c r="BK22" i="22"/>
  <c r="BH22" i="22"/>
  <c r="BL22" i="22"/>
  <c r="BI22" i="22"/>
  <c r="BM22" i="22"/>
  <c r="BF21" i="22"/>
  <c r="BJ21" i="22"/>
  <c r="BG21" i="22"/>
  <c r="BK21" i="22"/>
  <c r="BH21" i="22"/>
  <c r="BL21" i="22"/>
  <c r="BI21" i="22"/>
  <c r="BM21" i="22"/>
  <c r="BG20" i="22"/>
  <c r="BK20" i="22"/>
  <c r="BH20" i="22"/>
  <c r="BL20" i="22"/>
  <c r="BI20" i="22"/>
  <c r="BM20" i="22"/>
  <c r="BF20" i="22"/>
  <c r="BJ20" i="22"/>
  <c r="BG15" i="22"/>
  <c r="BM15" i="22"/>
  <c r="BI15" i="22"/>
  <c r="BL15" i="22"/>
  <c r="BH15" i="22"/>
  <c r="BK15" i="22"/>
  <c r="BJ15" i="22"/>
  <c r="BL43" i="22" l="1"/>
  <c r="BI43" i="22"/>
  <c r="BG43" i="22"/>
  <c r="BH43" i="22"/>
  <c r="BJ43" i="22"/>
  <c r="BK43" i="22"/>
  <c r="BM43" i="22"/>
  <c r="S45" i="22" l="1"/>
  <c r="F45" i="22" s="1"/>
  <c r="S43" i="22"/>
  <c r="BV43" i="22"/>
  <c r="BU43" i="22"/>
  <c r="BT43" i="22"/>
  <c r="K14" i="1" s="1"/>
  <c r="BS43" i="22"/>
  <c r="J14" i="1" s="1"/>
  <c r="BR43" i="22"/>
  <c r="H14" i="1" s="1"/>
  <c r="BQ43" i="22"/>
  <c r="F14" i="1" s="1"/>
  <c r="BP43" i="22"/>
  <c r="D14" i="1" s="1"/>
  <c r="BO15" i="22"/>
  <c r="F25" i="1" l="1"/>
  <c r="H25" i="1"/>
  <c r="L46" i="22"/>
  <c r="O14" i="1"/>
  <c r="D49" i="42"/>
  <c r="G54" i="42" s="1"/>
  <c r="G60" i="42" s="1"/>
  <c r="D49" i="47"/>
  <c r="G54" i="47" s="1"/>
  <c r="G60" i="47" s="1"/>
  <c r="D49" i="45"/>
  <c r="G54" i="45" s="1"/>
  <c r="G60" i="45" s="1"/>
  <c r="D49" i="43"/>
  <c r="G54" i="43" s="1"/>
  <c r="G60" i="43" s="1"/>
  <c r="D49" i="48"/>
  <c r="G54" i="48" s="1"/>
  <c r="D49" i="46"/>
  <c r="G54" i="46" s="1"/>
  <c r="G60" i="46" s="1"/>
  <c r="D49" i="44"/>
  <c r="G54" i="44" s="1"/>
  <c r="G60" i="44" s="1"/>
  <c r="J25" i="1"/>
  <c r="D25" i="1"/>
  <c r="K25" i="1"/>
  <c r="L45" i="22"/>
  <c r="L14" i="1"/>
  <c r="D49" i="40"/>
  <c r="G54" i="40" s="1"/>
  <c r="G60" i="40" s="1"/>
  <c r="D49" i="41"/>
  <c r="G54" i="41" s="1"/>
  <c r="G60" i="41" s="1"/>
  <c r="D49" i="22"/>
  <c r="G54" i="22" s="1"/>
  <c r="G60" i="22" s="1"/>
  <c r="D49" i="39"/>
  <c r="G54" i="39" s="1"/>
  <c r="G60" i="39" s="1"/>
  <c r="P45" i="22"/>
  <c r="T25" i="49" s="1"/>
  <c r="T36" i="49" s="1"/>
  <c r="I46" i="22"/>
  <c r="AV43" i="22"/>
  <c r="BO43" i="22"/>
  <c r="I45" i="22" s="1"/>
  <c r="S14" i="1" l="1"/>
  <c r="M27" i="1"/>
  <c r="G60" i="48"/>
  <c r="BW43" i="22"/>
  <c r="B14" i="1"/>
  <c r="L25" i="1"/>
  <c r="O25" i="1"/>
  <c r="AD43" i="22"/>
  <c r="U43" i="22"/>
  <c r="B25" i="1" l="1"/>
  <c r="D27" i="1" s="1"/>
  <c r="BF43" i="22"/>
  <c r="BN43" i="22" s="1"/>
  <c r="S25" i="1" l="1"/>
  <c r="Q21" i="1"/>
  <c r="Q20" i="1"/>
  <c r="Q22" i="1"/>
  <c r="Q23" i="1"/>
  <c r="Q24" i="1"/>
  <c r="AA13" i="1"/>
  <c r="F10" i="3" s="1"/>
  <c r="Z13" i="1"/>
  <c r="F9" i="3" s="1"/>
  <c r="AF13" i="1"/>
  <c r="F15" i="3" s="1"/>
  <c r="AE13" i="1"/>
  <c r="F14" i="3" s="1"/>
  <c r="AD13" i="1"/>
  <c r="F13" i="3" s="1"/>
  <c r="AC13" i="1"/>
  <c r="F12" i="3" s="1"/>
  <c r="AB13" i="1"/>
  <c r="F11" i="3" s="1"/>
  <c r="Y13" i="1"/>
  <c r="F8" i="3" s="1"/>
  <c r="Q15" i="1"/>
  <c r="Q16" i="1"/>
  <c r="Q17" i="1"/>
  <c r="Q18" i="1"/>
  <c r="Q19" i="1"/>
  <c r="Q14" i="1"/>
  <c r="AA12" i="1"/>
  <c r="D10" i="3" s="1"/>
  <c r="Z12" i="1"/>
  <c r="AF12" i="1"/>
  <c r="AE12" i="1"/>
  <c r="AD12" i="1"/>
  <c r="D13" i="3" s="1"/>
  <c r="AC12" i="1"/>
  <c r="AB12" i="1"/>
  <c r="Y12" i="1"/>
  <c r="Y14" i="1" l="1"/>
  <c r="AE14" i="1"/>
  <c r="AF14" i="1"/>
  <c r="AB14" i="1"/>
  <c r="Z14" i="1"/>
  <c r="AC14" i="1"/>
  <c r="D9" i="3"/>
  <c r="D14" i="3"/>
  <c r="D11" i="3"/>
  <c r="D15" i="3"/>
  <c r="D8" i="3"/>
  <c r="D12" i="3"/>
  <c r="AD14" i="1"/>
  <c r="AA14" i="1"/>
  <c r="Q25" i="1"/>
  <c r="AG13" i="1"/>
  <c r="AG12" i="1"/>
  <c r="L28" i="1" l="1"/>
  <c r="C28" i="1"/>
  <c r="AG14" i="1"/>
  <c r="H12" i="3" l="1"/>
  <c r="H11" i="3" l="1"/>
  <c r="H8" i="3"/>
  <c r="H13" i="3"/>
  <c r="I12" i="3" s="1"/>
  <c r="H9" i="3"/>
  <c r="F16" i="3"/>
  <c r="H10" i="3"/>
  <c r="H15" i="3"/>
  <c r="H14" i="3"/>
  <c r="D16" i="3" l="1"/>
  <c r="I8" i="3"/>
  <c r="H16" i="3"/>
  <c r="L14" i="3" l="1"/>
  <c r="L9" i="3"/>
  <c r="L12" i="3"/>
  <c r="L8" i="3"/>
  <c r="L11" i="3"/>
  <c r="L13" i="3"/>
  <c r="L15" i="3"/>
  <c r="L10" i="3"/>
</calcChain>
</file>

<file path=xl/sharedStrings.xml><?xml version="1.0" encoding="utf-8"?>
<sst xmlns="http://schemas.openxmlformats.org/spreadsheetml/2006/main" count="1552" uniqueCount="276">
  <si>
    <t>学校名</t>
    <rPh sb="0" eb="3">
      <t>ガッコウメイ</t>
    </rPh>
    <phoneticPr fontId="2"/>
  </si>
  <si>
    <t>校長名</t>
    <rPh sb="0" eb="1">
      <t>コウ</t>
    </rPh>
    <rPh sb="1" eb="2">
      <t>チョウ</t>
    </rPh>
    <rPh sb="2" eb="3">
      <t>メイ</t>
    </rPh>
    <phoneticPr fontId="2"/>
  </si>
  <si>
    <t>初任者</t>
    <rPh sb="0" eb="3">
      <t>ショニンシャ</t>
    </rPh>
    <phoneticPr fontId="2"/>
  </si>
  <si>
    <t>氏 名</t>
    <rPh sb="0" eb="1">
      <t>シ</t>
    </rPh>
    <rPh sb="2" eb="3">
      <t>メイ</t>
    </rPh>
    <phoneticPr fontId="2"/>
  </si>
  <si>
    <t>担当学年</t>
    <rPh sb="0" eb="2">
      <t>タントウ</t>
    </rPh>
    <rPh sb="2" eb="4">
      <t>ガクネン</t>
    </rPh>
    <phoneticPr fontId="2"/>
  </si>
  <si>
    <t xml:space="preserve"> 校内指導教員
 職・氏名</t>
    <rPh sb="1" eb="3">
      <t>コウナイ</t>
    </rPh>
    <rPh sb="3" eb="5">
      <t>シドウ</t>
    </rPh>
    <rPh sb="5" eb="7">
      <t>キョウイン</t>
    </rPh>
    <rPh sb="9" eb="10">
      <t>ショク</t>
    </rPh>
    <rPh sb="11" eb="13">
      <t>シメイ</t>
    </rPh>
    <phoneticPr fontId="2"/>
  </si>
  <si>
    <t>作成上の配慮点</t>
    <rPh sb="0" eb="3">
      <t>サクセイジョウ</t>
    </rPh>
    <rPh sb="4" eb="6">
      <t>ハイリョ</t>
    </rPh>
    <rPh sb="6" eb="7">
      <t>テン</t>
    </rPh>
    <phoneticPr fontId="2"/>
  </si>
  <si>
    <t>⑥教育公務員としての自覚</t>
  </si>
  <si>
    <t>［領域　①：生徒指導力　②：学習指導力　　③：ＩＣＴ活用力・情報モラル　④：特別支援教育力　
　　　　⑤：総合的な人間力　⑥：教育公務員としての自覚　⑦：チームマネジメント能力　⑧：危機管理対応能力］</t>
    <rPh sb="6" eb="8">
      <t>セイト</t>
    </rPh>
    <rPh sb="8" eb="11">
      <t>シドウリョク</t>
    </rPh>
    <rPh sb="14" eb="16">
      <t>ガクシュウ</t>
    </rPh>
    <rPh sb="16" eb="19">
      <t>シドウリョク</t>
    </rPh>
    <rPh sb="26" eb="28">
      <t>カツヨウ</t>
    </rPh>
    <rPh sb="28" eb="29">
      <t>チカラ</t>
    </rPh>
    <rPh sb="30" eb="32">
      <t>ジョウホウ</t>
    </rPh>
    <rPh sb="38" eb="40">
      <t>トクベツ</t>
    </rPh>
    <rPh sb="40" eb="42">
      <t>シエン</t>
    </rPh>
    <rPh sb="42" eb="44">
      <t>キョウイク</t>
    </rPh>
    <rPh sb="44" eb="45">
      <t>チカラ</t>
    </rPh>
    <rPh sb="53" eb="56">
      <t>ソウゴウテキ</t>
    </rPh>
    <rPh sb="57" eb="59">
      <t>ニンゲン</t>
    </rPh>
    <rPh sb="59" eb="60">
      <t>チカラ</t>
    </rPh>
    <rPh sb="63" eb="65">
      <t>キョウイク</t>
    </rPh>
    <rPh sb="65" eb="68">
      <t>コウムイン</t>
    </rPh>
    <rPh sb="72" eb="74">
      <t>ジカク</t>
    </rPh>
    <rPh sb="86" eb="88">
      <t>ノウリョク</t>
    </rPh>
    <rPh sb="91" eb="93">
      <t>キキ</t>
    </rPh>
    <rPh sb="93" eb="95">
      <t>カンリ</t>
    </rPh>
    <rPh sb="95" eb="97">
      <t>タイオウ</t>
    </rPh>
    <rPh sb="97" eb="98">
      <t>ノウ</t>
    </rPh>
    <rPh sb="98" eb="99">
      <t>リョク</t>
    </rPh>
    <phoneticPr fontId="2"/>
  </si>
  <si>
    <t>①生徒指導力</t>
    <rPh sb="1" eb="3">
      <t>セイト</t>
    </rPh>
    <rPh sb="3" eb="6">
      <t>シドウリョク</t>
    </rPh>
    <phoneticPr fontId="2"/>
  </si>
  <si>
    <t>②学習指導力</t>
    <rPh sb="1" eb="3">
      <t>ガクシュウ</t>
    </rPh>
    <rPh sb="3" eb="6">
      <t>シドウリョク</t>
    </rPh>
    <phoneticPr fontId="2"/>
  </si>
  <si>
    <t>③ＩＣＴ活用力・情報モラル</t>
    <rPh sb="4" eb="6">
      <t>カツヨウ</t>
    </rPh>
    <rPh sb="6" eb="7">
      <t>チカラ</t>
    </rPh>
    <rPh sb="8" eb="10">
      <t>ジョウホウ</t>
    </rPh>
    <phoneticPr fontId="2"/>
  </si>
  <si>
    <t>⑦チームマネジメント能力</t>
  </si>
  <si>
    <t>⑧危機管理対応能力</t>
  </si>
  <si>
    <t>時間</t>
    <rPh sb="0" eb="2">
      <t>ジカン</t>
    </rPh>
    <phoneticPr fontId="2"/>
  </si>
  <si>
    <t>①②③④の計</t>
    <rPh sb="5" eb="6">
      <t>ケイ</t>
    </rPh>
    <phoneticPr fontId="2"/>
  </si>
  <si>
    <t>時間</t>
    <rPh sb="0" eb="2">
      <t>ジカン</t>
    </rPh>
    <phoneticPr fontId="10"/>
  </si>
  <si>
    <t>学　校　名　</t>
    <rPh sb="0" eb="5">
      <t>ガッコウメイ</t>
    </rPh>
    <phoneticPr fontId="2"/>
  </si>
  <si>
    <t>初任者氏名　</t>
    <rPh sb="0" eb="3">
      <t>ショニンシャ</t>
    </rPh>
    <rPh sb="3" eb="5">
      <t>シメイ</t>
    </rPh>
    <phoneticPr fontId="2"/>
  </si>
  <si>
    <t>研　修　領　域</t>
    <rPh sb="0" eb="3">
      <t>ケンシュウ</t>
    </rPh>
    <rPh sb="4" eb="7">
      <t>リョウイキ</t>
    </rPh>
    <phoneticPr fontId="2"/>
  </si>
  <si>
    <t>前 期（４～９月）</t>
    <rPh sb="0" eb="3">
      <t>ゼンキ</t>
    </rPh>
    <rPh sb="7" eb="8">
      <t>ガツ</t>
    </rPh>
    <phoneticPr fontId="2"/>
  </si>
  <si>
    <t>合　計（割　合）</t>
    <rPh sb="0" eb="3">
      <t>ゴウケイ</t>
    </rPh>
    <rPh sb="4" eb="7">
      <t>ワリアイ</t>
    </rPh>
    <phoneticPr fontId="2"/>
  </si>
  <si>
    <t>（</t>
    <phoneticPr fontId="2"/>
  </si>
  <si>
    <t>％）</t>
    <phoneticPr fontId="2"/>
  </si>
  <si>
    <t>（</t>
    <phoneticPr fontId="2"/>
  </si>
  <si>
    <t>③ＩＣＴ活用力・情報モラル</t>
    <rPh sb="4" eb="6">
      <t>カツヨウ</t>
    </rPh>
    <rPh sb="6" eb="7">
      <t>リョク</t>
    </rPh>
    <rPh sb="8" eb="10">
      <t>ジョウホウ</t>
    </rPh>
    <phoneticPr fontId="2"/>
  </si>
  <si>
    <t>％）</t>
    <phoneticPr fontId="2"/>
  </si>
  <si>
    <t>④特別支援教育力</t>
    <rPh sb="1" eb="5">
      <t>トクベツシエン</t>
    </rPh>
    <rPh sb="5" eb="8">
      <t>キョウイクリョク</t>
    </rPh>
    <phoneticPr fontId="2"/>
  </si>
  <si>
    <t>⑤総合的な人間力</t>
    <rPh sb="1" eb="4">
      <t>ソウゴウテキ</t>
    </rPh>
    <rPh sb="5" eb="7">
      <t>ニンゲン</t>
    </rPh>
    <rPh sb="7" eb="8">
      <t>リョク</t>
    </rPh>
    <phoneticPr fontId="2"/>
  </si>
  <si>
    <t>⑥教育公務員としての自覚</t>
    <rPh sb="1" eb="3">
      <t>キョウイク</t>
    </rPh>
    <rPh sb="3" eb="6">
      <t>コウムイン</t>
    </rPh>
    <rPh sb="10" eb="12">
      <t>ジカク</t>
    </rPh>
    <phoneticPr fontId="2"/>
  </si>
  <si>
    <t>⑦チームマネジメント能力</t>
    <rPh sb="10" eb="11">
      <t>ノウ</t>
    </rPh>
    <rPh sb="11" eb="12">
      <t>チカラ</t>
    </rPh>
    <phoneticPr fontId="2"/>
  </si>
  <si>
    <t>⑧危機管理対応能力</t>
    <rPh sb="1" eb="3">
      <t>キキ</t>
    </rPh>
    <rPh sb="3" eb="5">
      <t>カンリ</t>
    </rPh>
    <rPh sb="5" eb="7">
      <t>タイオウ</t>
    </rPh>
    <rPh sb="7" eb="9">
      <t>ノウリョク</t>
    </rPh>
    <phoneticPr fontId="2"/>
  </si>
  <si>
    <t>合　　　  計</t>
    <rPh sb="0" eb="1">
      <t>ゴウ</t>
    </rPh>
    <rPh sb="6" eb="7">
      <t>ケイ</t>
    </rPh>
    <phoneticPr fontId="2"/>
  </si>
  <si>
    <t>校内指導教員</t>
    <rPh sb="0" eb="2">
      <t>コウナイ</t>
    </rPh>
    <rPh sb="2" eb="4">
      <t>シドウ</t>
    </rPh>
    <rPh sb="4" eb="6">
      <t>キョウイン</t>
    </rPh>
    <phoneticPr fontId="2"/>
  </si>
  <si>
    <t>月</t>
    <rPh sb="0" eb="1">
      <t>ツキ</t>
    </rPh>
    <phoneticPr fontId="10"/>
  </si>
  <si>
    <t>備考</t>
    <rPh sb="0" eb="2">
      <t>ビコウ</t>
    </rPh>
    <phoneticPr fontId="10"/>
  </si>
  <si>
    <t>月計</t>
    <rPh sb="0" eb="1">
      <t>ツキ</t>
    </rPh>
    <rPh sb="1" eb="2">
      <t>ケイ</t>
    </rPh>
    <phoneticPr fontId="10"/>
  </si>
  <si>
    <t>月日数</t>
    <rPh sb="0" eb="1">
      <t>ツキ</t>
    </rPh>
    <rPh sb="1" eb="3">
      <t>ニッスウ</t>
    </rPh>
    <phoneticPr fontId="10"/>
  </si>
  <si>
    <t>年計</t>
    <rPh sb="0" eb="1">
      <t>ネン</t>
    </rPh>
    <rPh sb="1" eb="2">
      <t>ケイ</t>
    </rPh>
    <phoneticPr fontId="10"/>
  </si>
  <si>
    <t>前期計</t>
    <rPh sb="0" eb="2">
      <t>ゼンキ</t>
    </rPh>
    <rPh sb="2" eb="3">
      <t>ケイ</t>
    </rPh>
    <phoneticPr fontId="10"/>
  </si>
  <si>
    <t>⑧の計</t>
    <rPh sb="2" eb="3">
      <t>ケイ</t>
    </rPh>
    <phoneticPr fontId="10"/>
  </si>
  <si>
    <t>後期計</t>
    <rPh sb="0" eb="2">
      <t>コウキ</t>
    </rPh>
    <rPh sb="2" eb="3">
      <t>ケイ</t>
    </rPh>
    <phoneticPr fontId="10"/>
  </si>
  <si>
    <t>①</t>
    <phoneticPr fontId="10"/>
  </si>
  <si>
    <t>②</t>
    <phoneticPr fontId="10"/>
  </si>
  <si>
    <t>③</t>
    <phoneticPr fontId="10"/>
  </si>
  <si>
    <t>④</t>
    <phoneticPr fontId="10"/>
  </si>
  <si>
    <t>⑤</t>
    <phoneticPr fontId="10"/>
  </si>
  <si>
    <t>⑥</t>
    <phoneticPr fontId="10"/>
  </si>
  <si>
    <t>⑦</t>
    <phoneticPr fontId="10"/>
  </si>
  <si>
    <t>⑧</t>
    <phoneticPr fontId="10"/>
  </si>
  <si>
    <t>県教育センターにおける研修（９日）</t>
    <rPh sb="0" eb="1">
      <t>ケン</t>
    </rPh>
    <rPh sb="1" eb="3">
      <t>キョウイク</t>
    </rPh>
    <rPh sb="11" eb="13">
      <t>ケンシュウ</t>
    </rPh>
    <rPh sb="15" eb="16">
      <t>ニチ</t>
    </rPh>
    <phoneticPr fontId="10"/>
  </si>
  <si>
    <t>第１回　</t>
    <rPh sb="0" eb="1">
      <t>ダイ</t>
    </rPh>
    <rPh sb="2" eb="3">
      <t>カイ</t>
    </rPh>
    <phoneticPr fontId="10"/>
  </si>
  <si>
    <t>第２回　</t>
    <rPh sb="0" eb="1">
      <t>ダイ</t>
    </rPh>
    <rPh sb="2" eb="3">
      <t>カイ</t>
    </rPh>
    <phoneticPr fontId="10"/>
  </si>
  <si>
    <t>第３回　</t>
    <rPh sb="0" eb="1">
      <t>ダイ</t>
    </rPh>
    <rPh sb="2" eb="3">
      <t>カイ</t>
    </rPh>
    <phoneticPr fontId="10"/>
  </si>
  <si>
    <t>第５回　</t>
    <rPh sb="0" eb="1">
      <t>ダイ</t>
    </rPh>
    <rPh sb="2" eb="3">
      <t>カイ</t>
    </rPh>
    <phoneticPr fontId="10"/>
  </si>
  <si>
    <t>教育事務所における研修（２日）</t>
    <rPh sb="0" eb="2">
      <t>キョウイク</t>
    </rPh>
    <rPh sb="2" eb="4">
      <t>ジム</t>
    </rPh>
    <rPh sb="4" eb="5">
      <t>ショ</t>
    </rPh>
    <rPh sb="9" eb="11">
      <t>ケンシュウ</t>
    </rPh>
    <rPh sb="13" eb="14">
      <t>ニチ</t>
    </rPh>
    <phoneticPr fontId="10"/>
  </si>
  <si>
    <t>宿泊研修（１泊２日）</t>
    <rPh sb="0" eb="2">
      <t>シュクハク</t>
    </rPh>
    <rPh sb="2" eb="4">
      <t>ケンシュウ</t>
    </rPh>
    <rPh sb="6" eb="7">
      <t>パク</t>
    </rPh>
    <rPh sb="8" eb="9">
      <t>ニチ</t>
    </rPh>
    <phoneticPr fontId="10"/>
  </si>
  <si>
    <t>市町村教育委員会における研修（１日）</t>
    <rPh sb="0" eb="8">
      <t>シチョウソンキョウイクイインカイ</t>
    </rPh>
    <rPh sb="12" eb="14">
      <t>ケンシュウ</t>
    </rPh>
    <rPh sb="16" eb="17">
      <t>ニチ</t>
    </rPh>
    <phoneticPr fontId="10"/>
  </si>
  <si>
    <t>第４回　</t>
    <rPh sb="0" eb="1">
      <t>ダイ</t>
    </rPh>
    <rPh sb="2" eb="3">
      <t>カイ</t>
    </rPh>
    <phoneticPr fontId="10"/>
  </si>
  <si>
    <t>様式３－２（特別支援学校　単独校用）</t>
    <rPh sb="0" eb="2">
      <t>ヨウシキ</t>
    </rPh>
    <rPh sb="6" eb="12">
      <t>トクベツシエンガッコウ</t>
    </rPh>
    <rPh sb="13" eb="16">
      <t>タンドクコウ</t>
    </rPh>
    <rPh sb="16" eb="17">
      <t>ヨウ</t>
    </rPh>
    <phoneticPr fontId="2"/>
  </si>
  <si>
    <t>　年　組（正・副）          （ 年所属）</t>
    <rPh sb="1" eb="2">
      <t>トシ</t>
    </rPh>
    <rPh sb="3" eb="4">
      <t>クミ</t>
    </rPh>
    <rPh sb="5" eb="6">
      <t>セイ</t>
    </rPh>
    <rPh sb="7" eb="8">
      <t>フク</t>
    </rPh>
    <rPh sb="21" eb="22">
      <t>ネン</t>
    </rPh>
    <rPh sb="22" eb="24">
      <t>ショゾク</t>
    </rPh>
    <phoneticPr fontId="2"/>
  </si>
  <si>
    <t>備　　考</t>
    <rPh sb="0" eb="1">
      <t>ビ</t>
    </rPh>
    <rPh sb="3" eb="4">
      <t>コウ</t>
    </rPh>
    <phoneticPr fontId="2"/>
  </si>
  <si>
    <t>校長</t>
    <rPh sb="0" eb="2">
      <t>コウチョウ</t>
    </rPh>
    <phoneticPr fontId="2"/>
  </si>
  <si>
    <t>研修時間計</t>
    <rPh sb="0" eb="2">
      <t>ケンシュウ</t>
    </rPh>
    <rPh sb="2" eb="4">
      <t>ジカン</t>
    </rPh>
    <rPh sb="4" eb="5">
      <t>ケイ</t>
    </rPh>
    <phoneticPr fontId="2"/>
  </si>
  <si>
    <t>⑤⑥の計</t>
    <rPh sb="3" eb="4">
      <t>ケイ</t>
    </rPh>
    <phoneticPr fontId="10"/>
  </si>
  <si>
    <t>担当教科</t>
    <rPh sb="0" eb="2">
      <t>タントウ</t>
    </rPh>
    <rPh sb="2" eb="4">
      <t>キョウカ</t>
    </rPh>
    <phoneticPr fontId="2"/>
  </si>
  <si>
    <t>その他の教員</t>
  </si>
  <si>
    <t>指導者と領域</t>
    <rPh sb="0" eb="3">
      <t>シドウシャ</t>
    </rPh>
    <rPh sb="4" eb="6">
      <t>リョウイキ</t>
    </rPh>
    <phoneticPr fontId="2"/>
  </si>
  <si>
    <t>教頭</t>
    <rPh sb="0" eb="2">
      <t>キョウトウ</t>
    </rPh>
    <phoneticPr fontId="2"/>
  </si>
  <si>
    <t>⑦チームマネジメント能力</t>
    <rPh sb="10" eb="11">
      <t>ノウ</t>
    </rPh>
    <phoneticPr fontId="2"/>
  </si>
  <si>
    <t>⑧危機管理対応力</t>
    <rPh sb="1" eb="3">
      <t>キキ</t>
    </rPh>
    <rPh sb="3" eb="5">
      <t>カンリ</t>
    </rPh>
    <rPh sb="5" eb="8">
      <t>タイオウリョク</t>
    </rPh>
    <phoneticPr fontId="2"/>
  </si>
  <si>
    <t>［領域　①：生徒指導力　②：学習指導力　　③：ＩＣＴ活用力・情報モラル　④：特別支援教育力　
　　　　⑤：総合的な人間力　⑥：教育公務員としての自覚　⑦：チームマネジメント能力　⑧：危機管理対応力］</t>
    <rPh sb="6" eb="8">
      <t>セイト</t>
    </rPh>
    <rPh sb="8" eb="11">
      <t>シドウリョク</t>
    </rPh>
    <rPh sb="14" eb="16">
      <t>ガクシュウ</t>
    </rPh>
    <rPh sb="16" eb="19">
      <t>シドウリョク</t>
    </rPh>
    <rPh sb="26" eb="28">
      <t>カツヨウ</t>
    </rPh>
    <rPh sb="28" eb="29">
      <t>チカラ</t>
    </rPh>
    <rPh sb="30" eb="32">
      <t>ジョウホウ</t>
    </rPh>
    <rPh sb="38" eb="42">
      <t>トクベツシエン</t>
    </rPh>
    <rPh sb="42" eb="45">
      <t>キョウイクリョク</t>
    </rPh>
    <rPh sb="53" eb="56">
      <t>ソウゴウテキ</t>
    </rPh>
    <rPh sb="57" eb="59">
      <t>ニンゲン</t>
    </rPh>
    <rPh sb="59" eb="60">
      <t>リョク</t>
    </rPh>
    <rPh sb="63" eb="65">
      <t>キョウイク</t>
    </rPh>
    <rPh sb="65" eb="68">
      <t>コウムイン</t>
    </rPh>
    <rPh sb="72" eb="74">
      <t>ジカク</t>
    </rPh>
    <rPh sb="86" eb="87">
      <t>ノウ</t>
    </rPh>
    <rPh sb="87" eb="88">
      <t>リョク</t>
    </rPh>
    <rPh sb="91" eb="93">
      <t>キキ</t>
    </rPh>
    <rPh sb="93" eb="95">
      <t>カンリ</t>
    </rPh>
    <rPh sb="95" eb="98">
      <t>タイオウリョク</t>
    </rPh>
    <phoneticPr fontId="2"/>
  </si>
  <si>
    <t>月</t>
    <rPh sb="0" eb="1">
      <t>ツキ</t>
    </rPh>
    <phoneticPr fontId="2"/>
  </si>
  <si>
    <t>日（曜）</t>
    <rPh sb="0" eb="1">
      <t>ニチ</t>
    </rPh>
    <rPh sb="2" eb="3">
      <t>ヨウ</t>
    </rPh>
    <phoneticPr fontId="2"/>
  </si>
  <si>
    <t>研　修　内　容</t>
    <rPh sb="0" eb="1">
      <t>ケン</t>
    </rPh>
    <rPh sb="2" eb="3">
      <t>オサム</t>
    </rPh>
    <rPh sb="4" eb="5">
      <t>ウチ</t>
    </rPh>
    <rPh sb="6" eb="7">
      <t>カタチ</t>
    </rPh>
    <phoneticPr fontId="2"/>
  </si>
  <si>
    <t>指　導　者</t>
    <rPh sb="0" eb="1">
      <t>ユビ</t>
    </rPh>
    <rPh sb="2" eb="3">
      <t>シルベ</t>
    </rPh>
    <rPh sb="4" eb="5">
      <t>モノ</t>
    </rPh>
    <phoneticPr fontId="2"/>
  </si>
  <si>
    <t>領域別時間数</t>
    <rPh sb="0" eb="3">
      <t>リョウイキベツ</t>
    </rPh>
    <rPh sb="3" eb="6">
      <t>ジカンスウ</t>
    </rPh>
    <phoneticPr fontId="2"/>
  </si>
  <si>
    <t>番　号</t>
    <rPh sb="0" eb="1">
      <t>バン</t>
    </rPh>
    <rPh sb="2" eb="3">
      <t>ゴウ</t>
    </rPh>
    <phoneticPr fontId="2"/>
  </si>
  <si>
    <t>時間</t>
    <rPh sb="0" eb="1">
      <t>トキ</t>
    </rPh>
    <rPh sb="1" eb="2">
      <t>アイダ</t>
    </rPh>
    <phoneticPr fontId="2"/>
  </si>
  <si>
    <t>4</t>
    <phoneticPr fontId="2"/>
  </si>
  <si>
    <t>教科指導員</t>
    <rPh sb="0" eb="2">
      <t>キョウカ</t>
    </rPh>
    <rPh sb="2" eb="5">
      <t>シドウイン</t>
    </rPh>
    <phoneticPr fontId="2"/>
  </si>
  <si>
    <t>表</t>
    <rPh sb="0" eb="1">
      <t>ヒョウ</t>
    </rPh>
    <phoneticPr fontId="2"/>
  </si>
  <si>
    <t>日数</t>
    <rPh sb="0" eb="2">
      <t>ニッスウ</t>
    </rPh>
    <phoneticPr fontId="2"/>
  </si>
  <si>
    <t>時数</t>
    <rPh sb="0" eb="2">
      <t>ジスウ</t>
    </rPh>
    <phoneticPr fontId="2"/>
  </si>
  <si>
    <t>日</t>
    <rPh sb="0" eb="1">
      <t>ニチ</t>
    </rPh>
    <phoneticPr fontId="2"/>
  </si>
  <si>
    <t>④特別支援教育力</t>
  </si>
  <si>
    <t>⑤総合的な人間力</t>
  </si>
  <si>
    <t>時間</t>
    <rPh sb="0" eb="2">
      <t>ジカン</t>
    </rPh>
    <phoneticPr fontId="10"/>
  </si>
  <si>
    <t>⑤⑥の計</t>
    <rPh sb="3" eb="4">
      <t>ケイ</t>
    </rPh>
    <phoneticPr fontId="10"/>
  </si>
  <si>
    <t>⑦の計</t>
    <rPh sb="2" eb="3">
      <t>ケイ</t>
    </rPh>
    <phoneticPr fontId="2"/>
  </si>
  <si>
    <t>⑧の計</t>
    <rPh sb="2" eb="3">
      <t>ケイ</t>
    </rPh>
    <phoneticPr fontId="10"/>
  </si>
  <si>
    <t>月研修日数</t>
    <rPh sb="0" eb="1">
      <t>ツキ</t>
    </rPh>
    <rPh sb="1" eb="3">
      <t>ケンシュウ</t>
    </rPh>
    <rPh sb="3" eb="5">
      <t>ニッスウ</t>
    </rPh>
    <phoneticPr fontId="10"/>
  </si>
  <si>
    <t>その他の教員</t>
    <phoneticPr fontId="10"/>
  </si>
  <si>
    <t>４月合計</t>
    <rPh sb="1" eb="2">
      <t>ガツ</t>
    </rPh>
    <rPh sb="2" eb="4">
      <t>ゴウケイ</t>
    </rPh>
    <phoneticPr fontId="2"/>
  </si>
  <si>
    <t>校内指導教員</t>
    <rPh sb="0" eb="2">
      <t>コウナイ</t>
    </rPh>
    <rPh sb="2" eb="4">
      <t>シドウ</t>
    </rPh>
    <rPh sb="4" eb="6">
      <t>キョウイン</t>
    </rPh>
    <phoneticPr fontId="10"/>
  </si>
  <si>
    <t>記録簿　４月　　　</t>
    <rPh sb="0" eb="3">
      <t>キロクボ</t>
    </rPh>
    <rPh sb="5" eb="6">
      <t>ガツ</t>
    </rPh>
    <phoneticPr fontId="2"/>
  </si>
  <si>
    <t>記録簿　５月　　　</t>
    <rPh sb="0" eb="3">
      <t>キロクボ</t>
    </rPh>
    <rPh sb="5" eb="6">
      <t>ガツ</t>
    </rPh>
    <phoneticPr fontId="2"/>
  </si>
  <si>
    <t>記録簿　６月　　　</t>
    <rPh sb="0" eb="3">
      <t>キロクボ</t>
    </rPh>
    <rPh sb="5" eb="6">
      <t>ガツ</t>
    </rPh>
    <phoneticPr fontId="2"/>
  </si>
  <si>
    <t>記録簿　７月　　　</t>
    <rPh sb="0" eb="3">
      <t>キロクボ</t>
    </rPh>
    <rPh sb="5" eb="6">
      <t>ガツ</t>
    </rPh>
    <phoneticPr fontId="2"/>
  </si>
  <si>
    <t>５月合計</t>
    <rPh sb="1" eb="2">
      <t>ガツ</t>
    </rPh>
    <rPh sb="2" eb="4">
      <t>ゴウケイ</t>
    </rPh>
    <phoneticPr fontId="2"/>
  </si>
  <si>
    <t>６月合計</t>
    <rPh sb="1" eb="2">
      <t>ガツ</t>
    </rPh>
    <rPh sb="2" eb="4">
      <t>ゴウケイ</t>
    </rPh>
    <phoneticPr fontId="2"/>
  </si>
  <si>
    <t>７月合計</t>
    <rPh sb="1" eb="2">
      <t>ガツ</t>
    </rPh>
    <rPh sb="2" eb="4">
      <t>ゴウケイ</t>
    </rPh>
    <phoneticPr fontId="2"/>
  </si>
  <si>
    <t>記録簿　８月　　　</t>
    <rPh sb="0" eb="3">
      <t>キロクボ</t>
    </rPh>
    <rPh sb="5" eb="6">
      <t>ガツ</t>
    </rPh>
    <phoneticPr fontId="2"/>
  </si>
  <si>
    <t>８月合計</t>
    <rPh sb="1" eb="2">
      <t>ガツ</t>
    </rPh>
    <rPh sb="2" eb="4">
      <t>ゴウケイ</t>
    </rPh>
    <phoneticPr fontId="2"/>
  </si>
  <si>
    <t>記録簿　９月　　　</t>
    <rPh sb="0" eb="3">
      <t>キロクボ</t>
    </rPh>
    <rPh sb="5" eb="6">
      <t>ガツ</t>
    </rPh>
    <phoneticPr fontId="2"/>
  </si>
  <si>
    <t>９月合計</t>
    <rPh sb="1" eb="2">
      <t>ガツ</t>
    </rPh>
    <rPh sb="2" eb="4">
      <t>ゴウケイ</t>
    </rPh>
    <phoneticPr fontId="2"/>
  </si>
  <si>
    <t>記録簿　１０月　　　</t>
    <rPh sb="0" eb="3">
      <t>キロクボ</t>
    </rPh>
    <rPh sb="6" eb="7">
      <t>ガツ</t>
    </rPh>
    <phoneticPr fontId="2"/>
  </si>
  <si>
    <t>10月合計</t>
    <rPh sb="2" eb="3">
      <t>ガツ</t>
    </rPh>
    <rPh sb="3" eb="5">
      <t>ゴウケイ</t>
    </rPh>
    <phoneticPr fontId="2"/>
  </si>
  <si>
    <t>記録簿　１１月　　　</t>
    <rPh sb="0" eb="3">
      <t>キロクボ</t>
    </rPh>
    <rPh sb="6" eb="7">
      <t>ガツ</t>
    </rPh>
    <phoneticPr fontId="2"/>
  </si>
  <si>
    <t>１１月合計</t>
    <rPh sb="2" eb="3">
      <t>ガツ</t>
    </rPh>
    <rPh sb="3" eb="5">
      <t>ゴウケイ</t>
    </rPh>
    <phoneticPr fontId="2"/>
  </si>
  <si>
    <t>記録簿　１２月　　　</t>
    <rPh sb="0" eb="3">
      <t>キロクボ</t>
    </rPh>
    <rPh sb="6" eb="7">
      <t>ガツ</t>
    </rPh>
    <phoneticPr fontId="2"/>
  </si>
  <si>
    <t>１２月合計</t>
    <rPh sb="2" eb="3">
      <t>ガツ</t>
    </rPh>
    <rPh sb="3" eb="5">
      <t>ゴウケイ</t>
    </rPh>
    <phoneticPr fontId="2"/>
  </si>
  <si>
    <t>１月合計</t>
    <rPh sb="1" eb="2">
      <t>ガツ</t>
    </rPh>
    <rPh sb="2" eb="4">
      <t>ゴウケイ</t>
    </rPh>
    <phoneticPr fontId="2"/>
  </si>
  <si>
    <t>記録簿　１月　　　</t>
    <rPh sb="0" eb="3">
      <t>キロクボ</t>
    </rPh>
    <rPh sb="5" eb="6">
      <t>ガツ</t>
    </rPh>
    <phoneticPr fontId="2"/>
  </si>
  <si>
    <t>記録簿　２月　　　</t>
    <rPh sb="0" eb="3">
      <t>キロクボ</t>
    </rPh>
    <rPh sb="5" eb="6">
      <t>ガツ</t>
    </rPh>
    <phoneticPr fontId="2"/>
  </si>
  <si>
    <t>２月合計</t>
    <rPh sb="1" eb="2">
      <t>ガツ</t>
    </rPh>
    <rPh sb="2" eb="4">
      <t>ゴウケイ</t>
    </rPh>
    <phoneticPr fontId="2"/>
  </si>
  <si>
    <t>７(火)</t>
    <rPh sb="2" eb="3">
      <t>カ</t>
    </rPh>
    <phoneticPr fontId="2"/>
  </si>
  <si>
    <t>８(水)</t>
    <rPh sb="2" eb="3">
      <t>スイ</t>
    </rPh>
    <phoneticPr fontId="2"/>
  </si>
  <si>
    <t>１４（火）</t>
    <rPh sb="3" eb="4">
      <t>カ</t>
    </rPh>
    <phoneticPr fontId="2"/>
  </si>
  <si>
    <t>１５（水）</t>
    <rPh sb="3" eb="4">
      <t>スイ</t>
    </rPh>
    <phoneticPr fontId="10"/>
  </si>
  <si>
    <t>２１（火）</t>
    <rPh sb="3" eb="4">
      <t>カ</t>
    </rPh>
    <phoneticPr fontId="10"/>
  </si>
  <si>
    <t>初任者研修の進め方</t>
    <rPh sb="0" eb="3">
      <t>ショニンシャ</t>
    </rPh>
    <rPh sb="3" eb="5">
      <t>ケンシュウ</t>
    </rPh>
    <rPh sb="6" eb="7">
      <t>スス</t>
    </rPh>
    <rPh sb="8" eb="9">
      <t>カタ</t>
    </rPh>
    <phoneticPr fontId="10"/>
  </si>
  <si>
    <t>学校の教育目標</t>
    <rPh sb="0" eb="2">
      <t>ガッコウ</t>
    </rPh>
    <rPh sb="3" eb="5">
      <t>キョウイク</t>
    </rPh>
    <rPh sb="5" eb="7">
      <t>モクヒョウ</t>
    </rPh>
    <phoneticPr fontId="10"/>
  </si>
  <si>
    <t>学校の組織と運営</t>
    <rPh sb="0" eb="2">
      <t>ガッコウ</t>
    </rPh>
    <rPh sb="3" eb="5">
      <t>ソシキ</t>
    </rPh>
    <rPh sb="6" eb="8">
      <t>ウンエイ</t>
    </rPh>
    <phoneticPr fontId="10"/>
  </si>
  <si>
    <t>児童生徒の実態把握と児童生徒理解の方法</t>
    <rPh sb="0" eb="2">
      <t>ジドウ</t>
    </rPh>
    <rPh sb="2" eb="4">
      <t>セイト</t>
    </rPh>
    <rPh sb="5" eb="7">
      <t>ジッタイ</t>
    </rPh>
    <rPh sb="7" eb="9">
      <t>ハアク</t>
    </rPh>
    <rPh sb="10" eb="12">
      <t>ジドウ</t>
    </rPh>
    <rPh sb="12" eb="14">
      <t>セイト</t>
    </rPh>
    <rPh sb="14" eb="16">
      <t>リカイ</t>
    </rPh>
    <rPh sb="17" eb="19">
      <t>ホウホウ</t>
    </rPh>
    <phoneticPr fontId="10"/>
  </si>
  <si>
    <t>４月</t>
    <rPh sb="1" eb="2">
      <t>ガツ</t>
    </rPh>
    <phoneticPr fontId="10"/>
  </si>
  <si>
    <t>５月</t>
    <rPh sb="1" eb="2">
      <t>ガツ</t>
    </rPh>
    <phoneticPr fontId="10"/>
  </si>
  <si>
    <t>６月</t>
  </si>
  <si>
    <t>７月</t>
  </si>
  <si>
    <t>８月</t>
  </si>
  <si>
    <t>９月</t>
  </si>
  <si>
    <t>１０月</t>
  </si>
  <si>
    <t>１１月</t>
  </si>
  <si>
    <t>１２月</t>
  </si>
  <si>
    <t>１月</t>
  </si>
  <si>
    <t>２月</t>
  </si>
  <si>
    <t>日</t>
  </si>
  <si>
    <t>日</t>
    <rPh sb="0" eb="1">
      <t>ニチ</t>
    </rPh>
    <phoneticPr fontId="10"/>
  </si>
  <si>
    <t>研修日数</t>
    <rPh sb="0" eb="4">
      <t>ケンシュウニッスウ</t>
    </rPh>
    <phoneticPr fontId="10"/>
  </si>
  <si>
    <t>前期</t>
    <rPh sb="0" eb="2">
      <t>ゼンキ</t>
    </rPh>
    <phoneticPr fontId="10"/>
  </si>
  <si>
    <t>後期</t>
    <rPh sb="0" eb="2">
      <t>コウキ</t>
    </rPh>
    <phoneticPr fontId="10"/>
  </si>
  <si>
    <t>年間</t>
    <rPh sb="0" eb="2">
      <t>ネンカン</t>
    </rPh>
    <phoneticPr fontId="10"/>
  </si>
  <si>
    <t>10</t>
    <phoneticPr fontId="2"/>
  </si>
  <si>
    <t>11</t>
    <phoneticPr fontId="2"/>
  </si>
  <si>
    <t>12</t>
    <phoneticPr fontId="2"/>
  </si>
  <si>
    <t>5</t>
    <phoneticPr fontId="2"/>
  </si>
  <si>
    <t>6</t>
    <phoneticPr fontId="2"/>
  </si>
  <si>
    <t>7</t>
    <phoneticPr fontId="2"/>
  </si>
  <si>
    <t>8</t>
    <phoneticPr fontId="2"/>
  </si>
  <si>
    <t>9</t>
    <phoneticPr fontId="2"/>
  </si>
  <si>
    <t>1</t>
    <phoneticPr fontId="2"/>
  </si>
  <si>
    <t>2</t>
    <phoneticPr fontId="2"/>
  </si>
  <si>
    <t>4</t>
    <phoneticPr fontId="2"/>
  </si>
  <si>
    <t>⑥</t>
    <phoneticPr fontId="10"/>
  </si>
  <si>
    <t>⑦</t>
    <phoneticPr fontId="10"/>
  </si>
  <si>
    <t>①</t>
    <phoneticPr fontId="10"/>
  </si>
  <si>
    <t>特別支援教育の意義</t>
    <rPh sb="0" eb="2">
      <t>トクベツ</t>
    </rPh>
    <rPh sb="2" eb="4">
      <t>シエン</t>
    </rPh>
    <rPh sb="4" eb="6">
      <t>キョウイク</t>
    </rPh>
    <rPh sb="7" eb="9">
      <t>イギ</t>
    </rPh>
    <phoneticPr fontId="10"/>
  </si>
  <si>
    <t>④</t>
    <phoneticPr fontId="10"/>
  </si>
  <si>
    <t>保健安全指導の進め方</t>
    <rPh sb="0" eb="2">
      <t>ホケン</t>
    </rPh>
    <rPh sb="2" eb="4">
      <t>アンゼン</t>
    </rPh>
    <rPh sb="4" eb="6">
      <t>シドウ</t>
    </rPh>
    <rPh sb="7" eb="8">
      <t>スス</t>
    </rPh>
    <rPh sb="9" eb="10">
      <t>カタ</t>
    </rPh>
    <phoneticPr fontId="10"/>
  </si>
  <si>
    <t>安全主任</t>
    <rPh sb="0" eb="2">
      <t>アンゼン</t>
    </rPh>
    <rPh sb="2" eb="4">
      <t>シュニン</t>
    </rPh>
    <phoneticPr fontId="10"/>
  </si>
  <si>
    <t>⑧</t>
    <phoneticPr fontId="10"/>
  </si>
  <si>
    <t>教育機器の利用の実際</t>
    <rPh sb="0" eb="4">
      <t>キョウイクキキ</t>
    </rPh>
    <rPh sb="5" eb="7">
      <t>リヨウ</t>
    </rPh>
    <rPh sb="8" eb="10">
      <t>ジッサイ</t>
    </rPh>
    <phoneticPr fontId="10"/>
  </si>
  <si>
    <t>情報教育部教員</t>
    <rPh sb="0" eb="2">
      <t>ジョウホウ</t>
    </rPh>
    <rPh sb="2" eb="4">
      <t>キョウイク</t>
    </rPh>
    <rPh sb="4" eb="5">
      <t>ブ</t>
    </rPh>
    <rPh sb="5" eb="7">
      <t>キョウイン</t>
    </rPh>
    <phoneticPr fontId="10"/>
  </si>
  <si>
    <t>③</t>
    <phoneticPr fontId="10"/>
  </si>
  <si>
    <t>時間</t>
    <rPh sb="0" eb="2">
      <t>ジカン</t>
    </rPh>
    <phoneticPr fontId="10"/>
  </si>
  <si>
    <t>％</t>
    <phoneticPr fontId="10"/>
  </si>
  <si>
    <t>％</t>
    <phoneticPr fontId="10"/>
  </si>
  <si>
    <t>　年　組（正・副）（　年所属）</t>
    <rPh sb="1" eb="2">
      <t>トシ</t>
    </rPh>
    <rPh sb="3" eb="4">
      <t>クミ</t>
    </rPh>
    <rPh sb="5" eb="6">
      <t>セイ</t>
    </rPh>
    <rPh sb="7" eb="8">
      <t>フク</t>
    </rPh>
    <rPh sb="11" eb="12">
      <t>ネン</t>
    </rPh>
    <rPh sb="12" eb="14">
      <t>ショゾク</t>
    </rPh>
    <phoneticPr fontId="2"/>
  </si>
  <si>
    <t>必要に応じて、下記研修日程を御活用ください。</t>
    <rPh sb="0" eb="2">
      <t>ヒツヨウ</t>
    </rPh>
    <rPh sb="3" eb="4">
      <t>オウ</t>
    </rPh>
    <rPh sb="7" eb="9">
      <t>カキ</t>
    </rPh>
    <rPh sb="9" eb="11">
      <t>ケンシュウ</t>
    </rPh>
    <rPh sb="11" eb="13">
      <t>ニッテイ</t>
    </rPh>
    <rPh sb="14" eb="17">
      <t>ゴカツヨウ</t>
    </rPh>
    <phoneticPr fontId="2"/>
  </si>
  <si>
    <t>種別</t>
    <rPh sb="0" eb="2">
      <t>シュベツ</t>
    </rPh>
    <phoneticPr fontId="2"/>
  </si>
  <si>
    <t>村山教育事務所管内</t>
    <rPh sb="0" eb="2">
      <t>ムラヤマ</t>
    </rPh>
    <rPh sb="2" eb="4">
      <t>キョウイク</t>
    </rPh>
    <rPh sb="4" eb="6">
      <t>ジム</t>
    </rPh>
    <rPh sb="6" eb="7">
      <t>ショ</t>
    </rPh>
    <rPh sb="7" eb="9">
      <t>カンナイ</t>
    </rPh>
    <phoneticPr fontId="2"/>
  </si>
  <si>
    <t>最上教育事務所管内</t>
    <rPh sb="0" eb="2">
      <t>モガミ</t>
    </rPh>
    <rPh sb="2" eb="4">
      <t>キョウイク</t>
    </rPh>
    <rPh sb="4" eb="6">
      <t>ジム</t>
    </rPh>
    <rPh sb="6" eb="7">
      <t>ショ</t>
    </rPh>
    <rPh sb="7" eb="9">
      <t>カンナイ</t>
    </rPh>
    <phoneticPr fontId="2"/>
  </si>
  <si>
    <t>置賜教育事務所管内</t>
    <rPh sb="0" eb="2">
      <t>オイタマ</t>
    </rPh>
    <rPh sb="2" eb="4">
      <t>キョウイク</t>
    </rPh>
    <rPh sb="4" eb="6">
      <t>ジム</t>
    </rPh>
    <rPh sb="6" eb="7">
      <t>ショ</t>
    </rPh>
    <rPh sb="7" eb="9">
      <t>カンナイ</t>
    </rPh>
    <phoneticPr fontId="2"/>
  </si>
  <si>
    <t>庄内教育事務所管内</t>
    <rPh sb="0" eb="2">
      <t>ショウナイ</t>
    </rPh>
    <rPh sb="2" eb="4">
      <t>キョウイク</t>
    </rPh>
    <rPh sb="4" eb="6">
      <t>ジム</t>
    </rPh>
    <rPh sb="6" eb="7">
      <t>ショ</t>
    </rPh>
    <rPh sb="7" eb="9">
      <t>カンナイ</t>
    </rPh>
    <phoneticPr fontId="2"/>
  </si>
  <si>
    <t>県教育センターにおける研修</t>
    <rPh sb="0" eb="1">
      <t>ケン</t>
    </rPh>
    <rPh sb="1" eb="3">
      <t>キョウイク</t>
    </rPh>
    <rPh sb="11" eb="13">
      <t>ケンシュウ</t>
    </rPh>
    <phoneticPr fontId="2"/>
  </si>
  <si>
    <t>センター研修①</t>
    <rPh sb="4" eb="6">
      <t>ケンシュウ</t>
    </rPh>
    <phoneticPr fontId="2"/>
  </si>
  <si>
    <t>センター研修②</t>
    <rPh sb="4" eb="5">
      <t>ケン</t>
    </rPh>
    <rPh sb="5" eb="6">
      <t>シュウ</t>
    </rPh>
    <phoneticPr fontId="2"/>
  </si>
  <si>
    <t>センター研修③</t>
    <rPh sb="4" eb="5">
      <t>ケン</t>
    </rPh>
    <rPh sb="5" eb="6">
      <t>シュウ</t>
    </rPh>
    <phoneticPr fontId="2"/>
  </si>
  <si>
    <t>センター研修④</t>
    <rPh sb="4" eb="5">
      <t>ケン</t>
    </rPh>
    <rPh sb="5" eb="6">
      <t>シュウ</t>
    </rPh>
    <phoneticPr fontId="2"/>
  </si>
  <si>
    <t>センター研修⑤</t>
    <rPh sb="4" eb="5">
      <t>ケン</t>
    </rPh>
    <rPh sb="5" eb="6">
      <t>シュウ</t>
    </rPh>
    <phoneticPr fontId="2"/>
  </si>
  <si>
    <t>教育事務所における研修（授業研究）</t>
    <rPh sb="0" eb="2">
      <t>キョウイク</t>
    </rPh>
    <rPh sb="2" eb="4">
      <t>ジム</t>
    </rPh>
    <rPh sb="4" eb="5">
      <t>ショ</t>
    </rPh>
    <rPh sb="9" eb="11">
      <t>ケンシュウ</t>
    </rPh>
    <rPh sb="12" eb="14">
      <t>ジュギョウ</t>
    </rPh>
    <rPh sb="14" eb="16">
      <t>ケンキュウ</t>
    </rPh>
    <phoneticPr fontId="2"/>
  </si>
  <si>
    <t>教育事務所研修（授業研究）①</t>
    <rPh sb="0" eb="2">
      <t>キョウイク</t>
    </rPh>
    <rPh sb="2" eb="4">
      <t>ジム</t>
    </rPh>
    <rPh sb="4" eb="5">
      <t>ショ</t>
    </rPh>
    <rPh sb="5" eb="7">
      <t>ケンシュウ</t>
    </rPh>
    <rPh sb="8" eb="10">
      <t>ジュギョウ</t>
    </rPh>
    <rPh sb="10" eb="12">
      <t>ケンキュウ</t>
    </rPh>
    <phoneticPr fontId="2"/>
  </si>
  <si>
    <t>教育事務所研修（授業研究）②</t>
    <rPh sb="0" eb="2">
      <t>キョウイク</t>
    </rPh>
    <rPh sb="2" eb="4">
      <t>ジム</t>
    </rPh>
    <rPh sb="4" eb="5">
      <t>ショ</t>
    </rPh>
    <rPh sb="5" eb="7">
      <t>ケンシュウ</t>
    </rPh>
    <rPh sb="8" eb="10">
      <t>ジュギョウ</t>
    </rPh>
    <rPh sb="10" eb="12">
      <t>ケンキュウ</t>
    </rPh>
    <phoneticPr fontId="2"/>
  </si>
  <si>
    <t>市町村教育委員会における研修</t>
    <rPh sb="0" eb="3">
      <t>シチョウソン</t>
    </rPh>
    <rPh sb="3" eb="5">
      <t>キョウイク</t>
    </rPh>
    <rPh sb="5" eb="8">
      <t>イインカイ</t>
    </rPh>
    <rPh sb="12" eb="14">
      <t>ケンシュウ</t>
    </rPh>
    <phoneticPr fontId="2"/>
  </si>
  <si>
    <t>○月○日（○）</t>
    <rPh sb="1" eb="2">
      <t>ガツ</t>
    </rPh>
    <rPh sb="3" eb="4">
      <t>ニチ</t>
    </rPh>
    <phoneticPr fontId="2"/>
  </si>
  <si>
    <t>市町村教委研修</t>
    <rPh sb="0" eb="3">
      <t>シチョウソン</t>
    </rPh>
    <rPh sb="3" eb="5">
      <t>キョウイ</t>
    </rPh>
    <rPh sb="5" eb="7">
      <t>ケンシュウ</t>
    </rPh>
    <phoneticPr fontId="2"/>
  </si>
  <si>
    <t>校内指導教員</t>
    <rPh sb="0" eb="6">
      <t>コウナイシドウキョウイン</t>
    </rPh>
    <phoneticPr fontId="2"/>
  </si>
  <si>
    <t>学部</t>
    <rPh sb="0" eb="2">
      <t>ガクブ</t>
    </rPh>
    <phoneticPr fontId="10"/>
  </si>
  <si>
    <t>領域別指導時間数</t>
    <rPh sb="0" eb="2">
      <t>リョウイキ</t>
    </rPh>
    <rPh sb="2" eb="3">
      <t>ベツ</t>
    </rPh>
    <rPh sb="3" eb="5">
      <t>シドウ</t>
    </rPh>
    <rPh sb="5" eb="8">
      <t>ジカンスウ</t>
    </rPh>
    <phoneticPr fontId="10"/>
  </si>
  <si>
    <t>様式４－１（特別支援学校　グループ校・単独校共通）</t>
    <rPh sb="0" eb="2">
      <t>ヨウシキ</t>
    </rPh>
    <rPh sb="6" eb="8">
      <t>トクベツ</t>
    </rPh>
    <rPh sb="8" eb="10">
      <t>シエン</t>
    </rPh>
    <rPh sb="10" eb="12">
      <t>ガッコウ</t>
    </rPh>
    <rPh sb="17" eb="18">
      <t>コウ</t>
    </rPh>
    <rPh sb="19" eb="22">
      <t>タンドクコウ</t>
    </rPh>
    <rPh sb="22" eb="24">
      <t>キョウツウ</t>
    </rPh>
    <phoneticPr fontId="2"/>
  </si>
  <si>
    <t>〇月〇日（〇）</t>
    <phoneticPr fontId="10"/>
  </si>
  <si>
    <t>〇月〇日（〇）</t>
    <rPh sb="1" eb="2">
      <t>ガツ</t>
    </rPh>
    <rPh sb="3" eb="4">
      <t>ニチ</t>
    </rPh>
    <phoneticPr fontId="10"/>
  </si>
  <si>
    <t>６月１５日（火）～１６日（水）</t>
    <rPh sb="6" eb="7">
      <t>カ</t>
    </rPh>
    <rPh sb="13" eb="14">
      <t>スイ</t>
    </rPh>
    <phoneticPr fontId="10"/>
  </si>
  <si>
    <t>７月２９日（木）午後・８月１０日（火）午後</t>
    <rPh sb="1" eb="2">
      <t>ガツ</t>
    </rPh>
    <rPh sb="4" eb="5">
      <t>ニチ</t>
    </rPh>
    <rPh sb="6" eb="7">
      <t>モク</t>
    </rPh>
    <rPh sb="8" eb="10">
      <t>ゴゴ</t>
    </rPh>
    <rPh sb="12" eb="13">
      <t>ガツ</t>
    </rPh>
    <rPh sb="15" eb="16">
      <t>ニチ</t>
    </rPh>
    <rPh sb="17" eb="18">
      <t>カ</t>
    </rPh>
    <rPh sb="19" eb="21">
      <t>ゴゴ</t>
    </rPh>
    <phoneticPr fontId="10"/>
  </si>
  <si>
    <t>〇月〇日（〇）～〇月〇日（〇）</t>
    <rPh sb="1" eb="2">
      <t>ガツ</t>
    </rPh>
    <rPh sb="3" eb="4">
      <t>ニチ</t>
    </rPh>
    <phoneticPr fontId="10"/>
  </si>
  <si>
    <t>１０月６日（水）～７日（木）</t>
    <rPh sb="2" eb="3">
      <t>ガツ</t>
    </rPh>
    <rPh sb="4" eb="5">
      <t>ニチ</t>
    </rPh>
    <rPh sb="6" eb="7">
      <t>スイ</t>
    </rPh>
    <rPh sb="10" eb="11">
      <t>ニチ</t>
    </rPh>
    <rPh sb="12" eb="13">
      <t>モク</t>
    </rPh>
    <phoneticPr fontId="10"/>
  </si>
  <si>
    <t>１１月１８日（木）～１９日（金）</t>
    <rPh sb="2" eb="3">
      <t>ガツ</t>
    </rPh>
    <rPh sb="5" eb="6">
      <t>ニチ</t>
    </rPh>
    <rPh sb="7" eb="8">
      <t>モク</t>
    </rPh>
    <rPh sb="12" eb="13">
      <t>ニチ</t>
    </rPh>
    <rPh sb="14" eb="15">
      <t>キン</t>
    </rPh>
    <phoneticPr fontId="10"/>
  </si>
  <si>
    <t>教諭</t>
    <rPh sb="0" eb="2">
      <t>キョウユ</t>
    </rPh>
    <phoneticPr fontId="10"/>
  </si>
  <si>
    <t>校外における研修計画</t>
    <rPh sb="0" eb="2">
      <t>コウガイ</t>
    </rPh>
    <rPh sb="6" eb="8">
      <t>ケンシュウ</t>
    </rPh>
    <rPh sb="8" eb="10">
      <t>ケイカク</t>
    </rPh>
    <phoneticPr fontId="10"/>
  </si>
  <si>
    <r>
      <t>教　科　　　　　　　　　　</t>
    </r>
    <r>
      <rPr>
        <sz val="9"/>
        <rFont val="ＭＳ 明朝"/>
        <family val="1"/>
        <charset val="128"/>
      </rPr>
      <t>（中学部・高等部のみ）</t>
    </r>
    <rPh sb="0" eb="1">
      <t>キョウ</t>
    </rPh>
    <rPh sb="2" eb="3">
      <t>カ</t>
    </rPh>
    <rPh sb="14" eb="17">
      <t>チュウガクブ</t>
    </rPh>
    <rPh sb="18" eb="21">
      <t>コウトウブ</t>
    </rPh>
    <phoneticPr fontId="10"/>
  </si>
  <si>
    <t>令和○年度初任者研修年間指導計画書用記録簿（単独校用）＜提出の必要なし＞</t>
    <rPh sb="0" eb="2">
      <t>レイワ</t>
    </rPh>
    <rPh sb="3" eb="5">
      <t>ネンド</t>
    </rPh>
    <rPh sb="4" eb="5">
      <t>ド</t>
    </rPh>
    <rPh sb="5" eb="8">
      <t>ショニンシャ</t>
    </rPh>
    <rPh sb="8" eb="10">
      <t>ケンシュウ</t>
    </rPh>
    <rPh sb="10" eb="12">
      <t>ネンカン</t>
    </rPh>
    <rPh sb="12" eb="14">
      <t>シドウ</t>
    </rPh>
    <rPh sb="14" eb="16">
      <t>ケイカク</t>
    </rPh>
    <rPh sb="16" eb="17">
      <t>ショ</t>
    </rPh>
    <rPh sb="17" eb="18">
      <t>ヨウ</t>
    </rPh>
    <rPh sb="18" eb="21">
      <t>キロクボ</t>
    </rPh>
    <rPh sb="22" eb="24">
      <t>タンドク</t>
    </rPh>
    <rPh sb="24" eb="25">
      <t>コウ</t>
    </rPh>
    <rPh sb="25" eb="26">
      <t>ヨウ</t>
    </rPh>
    <rPh sb="28" eb="30">
      <t>テイシュツ</t>
    </rPh>
    <rPh sb="31" eb="33">
      <t>ヒツヨウ</t>
    </rPh>
    <phoneticPr fontId="2"/>
  </si>
  <si>
    <t>授業の進め方（国語）</t>
    <rPh sb="0" eb="2">
      <t>ジュギョウ</t>
    </rPh>
    <rPh sb="3" eb="4">
      <t>スス</t>
    </rPh>
    <rPh sb="5" eb="6">
      <t>カタ</t>
    </rPh>
    <rPh sb="7" eb="9">
      <t>コクゴ</t>
    </rPh>
    <phoneticPr fontId="10"/>
  </si>
  <si>
    <t>教科指導員</t>
    <rPh sb="0" eb="2">
      <t>キョウカ</t>
    </rPh>
    <rPh sb="2" eb="5">
      <t>シドウイン</t>
    </rPh>
    <phoneticPr fontId="10"/>
  </si>
  <si>
    <t>　月　日（　）</t>
    <phoneticPr fontId="10"/>
  </si>
  <si>
    <t>　月　日（　）</t>
    <phoneticPr fontId="10"/>
  </si>
  <si>
    <t>　月　日（　）～　月　日（　）</t>
    <rPh sb="1" eb="2">
      <t>ガツ</t>
    </rPh>
    <rPh sb="3" eb="4">
      <t>ニチ</t>
    </rPh>
    <phoneticPr fontId="10"/>
  </si>
  <si>
    <t>・　「学部」には、初任者の所属学部を記入する。</t>
  </si>
  <si>
    <t>・　「担当学年」には、正担任（正）又は副担任（副）のいずれかに○を記し、担任をもたない初任者については、「所属学年」欄に記入する。</t>
  </si>
  <si>
    <t>・　「教科」には、中学部・高等部に所属する初任者の主たる免許教科を記入する。小学部の初任者は斜線を引く。</t>
  </si>
  <si>
    <t>・　「作成上の配慮点」には、研修時間の確保、校内指導体制の確立、地域・学校・初任者の実情への配慮等について、必要に応じて記入する。</t>
  </si>
  <si>
    <t>・　「領域別指導時間数」には、月ごとに計画した①～⑧の領域の研修時数を各領域の番号の欄に記入する。</t>
  </si>
  <si>
    <t>・　教職の実践に関する資質・能力である「生徒指導力」、「学習指導力」、「ＩＣＴ活用力・情報モラル」及び「特別支援教育力」の領域の研修を、合</t>
  </si>
  <si>
    <t>　わせて年間総時間の80％以上確保する。</t>
  </si>
  <si>
    <t>・　「総合的な人間力」と「教育公務員としての自覚」の領域の研修を、合わせて年間総時間の10％以上確保する。</t>
  </si>
  <si>
    <t>・　上記以外の各研修領域の指導時間を適切に設定し、それぞれ年間を通して０時間にならないよう配慮する。</t>
  </si>
  <si>
    <t>・　合計時間は、90時間以上120時間以内とする。</t>
  </si>
  <si>
    <t>・　備考欄には、初任者研修を実施する上で、特記すべき事項がある場合記入する。　　　　　　　　　　　　　　　　　　　　　</t>
  </si>
  <si>
    <t>・　校外における研修計画欄に校外研修の期日を記入する。</t>
  </si>
  <si>
    <t>・　提出の際は、様式４－１「領域別指導時間配分表」を添付する。</t>
  </si>
  <si>
    <t>・　教職の実践に関する資質・能力である「生徒指導力」、「学習指導力」、「ＩＣＴ活用力・情報モラル」</t>
  </si>
  <si>
    <t>　及び「特別支援教育力」の領域の研修を、合わせて年間総時間の80％以上確保する。</t>
  </si>
  <si>
    <t>・　「総合的な人間力」と「教育公務員としての自覚」の領域の研修を、合わせて年間総時間の10％以</t>
  </si>
  <si>
    <t>　上確保する。</t>
  </si>
  <si>
    <t>・　上記以外の各研修領域の指導時間を適切に設定し、それぞれ年間を通して０時間にならないよう</t>
  </si>
  <si>
    <t>　配慮する。</t>
  </si>
  <si>
    <t>・　この表は様式３「年間指導計画書」に添付する。</t>
  </si>
  <si>
    <t>後 期（１０～２月）</t>
    <rPh sb="0" eb="3">
      <t>コウキ</t>
    </rPh>
    <rPh sb="8" eb="9">
      <t>ガツ</t>
    </rPh>
    <phoneticPr fontId="2"/>
  </si>
  <si>
    <t>・　教職の実践に関する資質・能力である「生徒指導力」、「学習指導力」、「ＩＣＴ活用力・情報モラル」及び「特別支援教育力」の領域の研修を、合わせて年間総時間の80％</t>
    <phoneticPr fontId="10"/>
  </si>
  <si>
    <t>　以上確保する。</t>
    <phoneticPr fontId="10"/>
  </si>
  <si>
    <t>令和○年度初任者研修年間指導計画書（単独校用）</t>
    <rPh sb="0" eb="2">
      <t>レイワ</t>
    </rPh>
    <rPh sb="3" eb="5">
      <t>ネンド</t>
    </rPh>
    <rPh sb="5" eb="8">
      <t>ショニンシャ</t>
    </rPh>
    <rPh sb="8" eb="10">
      <t>ケンシュウ</t>
    </rPh>
    <rPh sb="10" eb="12">
      <t>ネンカン</t>
    </rPh>
    <rPh sb="12" eb="14">
      <t>シドウ</t>
    </rPh>
    <rPh sb="14" eb="16">
      <t>ケイカク</t>
    </rPh>
    <rPh sb="16" eb="17">
      <t>ショ</t>
    </rPh>
    <rPh sb="18" eb="21">
      <t>タンドクコウ</t>
    </rPh>
    <rPh sb="21" eb="22">
      <t>ヨウ</t>
    </rPh>
    <phoneticPr fontId="2"/>
  </si>
  <si>
    <t>　月　日（　）</t>
    <phoneticPr fontId="10"/>
  </si>
  <si>
    <t>オンデマンド　月　日（　）</t>
    <phoneticPr fontId="10"/>
  </si>
  <si>
    <t>□□　□□</t>
    <phoneticPr fontId="10"/>
  </si>
  <si>
    <t>△△　△△</t>
    <phoneticPr fontId="10"/>
  </si>
  <si>
    <t>県立○○学校</t>
    <rPh sb="0" eb="2">
      <t>ケンリツ</t>
    </rPh>
    <rPh sb="4" eb="6">
      <t>ガッコウ</t>
    </rPh>
    <phoneticPr fontId="10"/>
  </si>
  <si>
    <t>○○　○○</t>
    <phoneticPr fontId="10"/>
  </si>
  <si>
    <t>　○年○組（正・副）（　年所属）</t>
    <phoneticPr fontId="2"/>
  </si>
  <si>
    <t>国語</t>
    <rPh sb="0" eb="2">
      <t>コクゴ</t>
    </rPh>
    <phoneticPr fontId="10"/>
  </si>
  <si>
    <t>県立○○学校</t>
    <rPh sb="0" eb="6">
      <t>ケンリツマルマルガッコウ</t>
    </rPh>
    <phoneticPr fontId="10"/>
  </si>
  <si>
    <t>○○　○○</t>
    <phoneticPr fontId="10"/>
  </si>
  <si>
    <t>中学部</t>
    <rPh sb="0" eb="2">
      <t>チュウガク</t>
    </rPh>
    <rPh sb="2" eb="3">
      <t>ブ</t>
    </rPh>
    <phoneticPr fontId="10"/>
  </si>
  <si>
    <t>○年○組（正・副）          （ 年所属）</t>
    <rPh sb="1" eb="2">
      <t>トシ</t>
    </rPh>
    <rPh sb="3" eb="4">
      <t>クミ</t>
    </rPh>
    <rPh sb="5" eb="6">
      <t>セイ</t>
    </rPh>
    <rPh sb="7" eb="8">
      <t>フク</t>
    </rPh>
    <rPh sb="21" eb="22">
      <t>ネン</t>
    </rPh>
    <rPh sb="22" eb="24">
      <t>ショゾク</t>
    </rPh>
    <phoneticPr fontId="2"/>
  </si>
  <si>
    <t>教諭　△△　△△</t>
    <rPh sb="0" eb="2">
      <t>キョウユ</t>
    </rPh>
    <phoneticPr fontId="10"/>
  </si>
  <si>
    <t>令和５年度初任者研修年間指導計画書（単独校用）</t>
    <rPh sb="0" eb="2">
      <t>レイワ</t>
    </rPh>
    <rPh sb="3" eb="5">
      <t>ネンド</t>
    </rPh>
    <rPh sb="5" eb="8">
      <t>ショニンシャ</t>
    </rPh>
    <rPh sb="8" eb="10">
      <t>ケンシュウ</t>
    </rPh>
    <rPh sb="10" eb="12">
      <t>ネンカン</t>
    </rPh>
    <rPh sb="12" eb="14">
      <t>シドウ</t>
    </rPh>
    <rPh sb="14" eb="16">
      <t>ケイカク</t>
    </rPh>
    <rPh sb="16" eb="17">
      <t>ショ</t>
    </rPh>
    <rPh sb="18" eb="21">
      <t>タンドクコウ</t>
    </rPh>
    <rPh sb="21" eb="22">
      <t>ヨウ</t>
    </rPh>
    <phoneticPr fontId="2"/>
  </si>
  <si>
    <t>令和５年度初任者研修領域別指導時間配分表</t>
    <rPh sb="0" eb="2">
      <t>レイワ</t>
    </rPh>
    <rPh sb="3" eb="5">
      <t>ネンド</t>
    </rPh>
    <rPh sb="5" eb="8">
      <t>ショニンシャ</t>
    </rPh>
    <rPh sb="8" eb="10">
      <t>ケンシュウ</t>
    </rPh>
    <rPh sb="10" eb="13">
      <t>リョウイキベツ</t>
    </rPh>
    <rPh sb="13" eb="15">
      <t>シドウ</t>
    </rPh>
    <rPh sb="15" eb="17">
      <t>ジカン</t>
    </rPh>
    <rPh sb="17" eb="19">
      <t>ハイブン</t>
    </rPh>
    <rPh sb="19" eb="20">
      <t>ヒョウ</t>
    </rPh>
    <phoneticPr fontId="2"/>
  </si>
  <si>
    <t>令和５年度初任者研修年間指導計画書用記録簿（単独校用）＜提出の必要なし＞</t>
    <rPh sb="0" eb="2">
      <t>レイワ</t>
    </rPh>
    <rPh sb="3" eb="5">
      <t>ネンド</t>
    </rPh>
    <rPh sb="5" eb="8">
      <t>ショニンシャ</t>
    </rPh>
    <rPh sb="8" eb="10">
      <t>ケンシュウ</t>
    </rPh>
    <rPh sb="10" eb="12">
      <t>ネンカン</t>
    </rPh>
    <rPh sb="12" eb="14">
      <t>シドウ</t>
    </rPh>
    <rPh sb="14" eb="16">
      <t>ケイカク</t>
    </rPh>
    <rPh sb="16" eb="17">
      <t>ショ</t>
    </rPh>
    <rPh sb="17" eb="18">
      <t>ヨウ</t>
    </rPh>
    <rPh sb="18" eb="21">
      <t>キロクボ</t>
    </rPh>
    <rPh sb="22" eb="24">
      <t>タンドク</t>
    </rPh>
    <rPh sb="24" eb="25">
      <t>コウ</t>
    </rPh>
    <rPh sb="25" eb="26">
      <t>ヨウ</t>
    </rPh>
    <rPh sb="28" eb="30">
      <t>テイシュツ</t>
    </rPh>
    <rPh sb="31" eb="33">
      <t>ヒツヨウ</t>
    </rPh>
    <phoneticPr fontId="2"/>
  </si>
  <si>
    <t>５月　９日（火）</t>
    <rPh sb="1" eb="2">
      <t>ガツ</t>
    </rPh>
    <rPh sb="4" eb="5">
      <t>ニチ</t>
    </rPh>
    <rPh sb="6" eb="7">
      <t>カ</t>
    </rPh>
    <phoneticPr fontId="2"/>
  </si>
  <si>
    <t>５月１０日（水）</t>
    <rPh sb="1" eb="2">
      <t>ガツ</t>
    </rPh>
    <rPh sb="4" eb="5">
      <t>ニチ</t>
    </rPh>
    <rPh sb="6" eb="7">
      <t>スイ</t>
    </rPh>
    <phoneticPr fontId="2"/>
  </si>
  <si>
    <t>５月１６日（火）</t>
    <rPh sb="1" eb="2">
      <t>ガツ</t>
    </rPh>
    <rPh sb="4" eb="5">
      <t>ニチ</t>
    </rPh>
    <rPh sb="6" eb="7">
      <t>カ</t>
    </rPh>
    <phoneticPr fontId="2"/>
  </si>
  <si>
    <t>５月１７日（水）</t>
    <rPh sb="1" eb="2">
      <t>ガツ</t>
    </rPh>
    <rPh sb="4" eb="5">
      <t>ニチ</t>
    </rPh>
    <rPh sb="6" eb="7">
      <t>スイ</t>
    </rPh>
    <phoneticPr fontId="2"/>
  </si>
  <si>
    <t>６月１３日（火）・１４日（水）</t>
    <rPh sb="1" eb="2">
      <t>ガツ</t>
    </rPh>
    <rPh sb="4" eb="5">
      <t>ニチ</t>
    </rPh>
    <rPh sb="6" eb="7">
      <t>カ</t>
    </rPh>
    <rPh sb="11" eb="12">
      <t>ニチ</t>
    </rPh>
    <rPh sb="13" eb="14">
      <t>スイ</t>
    </rPh>
    <phoneticPr fontId="2"/>
  </si>
  <si>
    <t>７月３１日（月）</t>
    <rPh sb="1" eb="2">
      <t>ガツ</t>
    </rPh>
    <rPh sb="4" eb="5">
      <t>ニチ</t>
    </rPh>
    <rPh sb="6" eb="7">
      <t>ゲツ</t>
    </rPh>
    <phoneticPr fontId="10"/>
  </si>
  <si>
    <t>８月　１日（火）</t>
    <rPh sb="1" eb="2">
      <t>ガツ</t>
    </rPh>
    <rPh sb="4" eb="5">
      <t>ニチ</t>
    </rPh>
    <rPh sb="6" eb="7">
      <t>カ</t>
    </rPh>
    <phoneticPr fontId="10"/>
  </si>
  <si>
    <t>７月２０日（木）
　　　　　　　～８月９日（水）</t>
    <rPh sb="1" eb="2">
      <t>ガツ</t>
    </rPh>
    <rPh sb="4" eb="5">
      <t>ニチ</t>
    </rPh>
    <rPh sb="6" eb="7">
      <t>モク</t>
    </rPh>
    <rPh sb="18" eb="19">
      <t>ガツ</t>
    </rPh>
    <rPh sb="20" eb="21">
      <t>ニチ</t>
    </rPh>
    <rPh sb="22" eb="23">
      <t>スイ</t>
    </rPh>
    <phoneticPr fontId="2"/>
  </si>
  <si>
    <t>１０月４日（水）・５日（木）</t>
    <rPh sb="2" eb="3">
      <t>ガツ</t>
    </rPh>
    <rPh sb="4" eb="5">
      <t>ニチ</t>
    </rPh>
    <rPh sb="6" eb="7">
      <t>スイ</t>
    </rPh>
    <rPh sb="10" eb="11">
      <t>ニチ</t>
    </rPh>
    <rPh sb="12" eb="13">
      <t>モク</t>
    </rPh>
    <phoneticPr fontId="2"/>
  </si>
  <si>
    <t>１１月２１日（火）・２２日（水）</t>
    <rPh sb="2" eb="3">
      <t>ガツ</t>
    </rPh>
    <rPh sb="5" eb="6">
      <t>ニチ</t>
    </rPh>
    <rPh sb="7" eb="8">
      <t>ヒ</t>
    </rPh>
    <rPh sb="12" eb="13">
      <t>ニチ</t>
    </rPh>
    <rPh sb="14" eb="15">
      <t>スイ</t>
    </rPh>
    <phoneticPr fontId="2"/>
  </si>
  <si>
    <t>Ａ:９月５日（火）　</t>
    <rPh sb="3" eb="4">
      <t>ガツ</t>
    </rPh>
    <rPh sb="5" eb="6">
      <t>ニチ</t>
    </rPh>
    <rPh sb="7" eb="8">
      <t>ヒ</t>
    </rPh>
    <phoneticPr fontId="2"/>
  </si>
  <si>
    <t>９月２１日(木）</t>
    <rPh sb="1" eb="2">
      <t>ガツ</t>
    </rPh>
    <rPh sb="4" eb="5">
      <t>ニチ</t>
    </rPh>
    <rPh sb="6" eb="7">
      <t>モク</t>
    </rPh>
    <phoneticPr fontId="2"/>
  </si>
  <si>
    <t>１０月１２日（木）</t>
    <rPh sb="2" eb="3">
      <t>ガツ</t>
    </rPh>
    <rPh sb="5" eb="6">
      <t>ニチ</t>
    </rPh>
    <rPh sb="7" eb="8">
      <t>モク</t>
    </rPh>
    <phoneticPr fontId="2"/>
  </si>
  <si>
    <t>７月４日（火）</t>
    <rPh sb="1" eb="2">
      <t>ガツ</t>
    </rPh>
    <rPh sb="3" eb="4">
      <t>ニチ</t>
    </rPh>
    <rPh sb="5" eb="6">
      <t>カ</t>
    </rPh>
    <phoneticPr fontId="2"/>
  </si>
  <si>
    <t>Ｂ:９月１４日（木）</t>
    <rPh sb="8" eb="9">
      <t>モク</t>
    </rPh>
    <phoneticPr fontId="10"/>
  </si>
  <si>
    <t>Ａ：１０月１２日（木）</t>
    <rPh sb="4" eb="5">
      <t>ガツ</t>
    </rPh>
    <rPh sb="7" eb="8">
      <t>ニチ</t>
    </rPh>
    <rPh sb="9" eb="10">
      <t>モク</t>
    </rPh>
    <phoneticPr fontId="2"/>
  </si>
  <si>
    <t>１０月１７日（火）</t>
    <rPh sb="2" eb="3">
      <t>ガツ</t>
    </rPh>
    <rPh sb="5" eb="6">
      <t>ニチ</t>
    </rPh>
    <rPh sb="7" eb="8">
      <t>ヒ</t>
    </rPh>
    <phoneticPr fontId="2"/>
  </si>
  <si>
    <t>１１月　９日（木）</t>
    <rPh sb="2" eb="3">
      <t>ガツ</t>
    </rPh>
    <rPh sb="5" eb="6">
      <t>ニチ</t>
    </rPh>
    <rPh sb="7" eb="8">
      <t>モク</t>
    </rPh>
    <phoneticPr fontId="2"/>
  </si>
  <si>
    <t>９月５日（火）</t>
    <rPh sb="1" eb="2">
      <t>ガツ</t>
    </rPh>
    <rPh sb="3" eb="4">
      <t>ニチ</t>
    </rPh>
    <rPh sb="5" eb="6">
      <t>カ</t>
    </rPh>
    <phoneticPr fontId="2"/>
  </si>
  <si>
    <t>Ｂ：１０月１９日（木）</t>
    <rPh sb="4" eb="5">
      <t>ガツ</t>
    </rPh>
    <rPh sb="7" eb="8">
      <t>ニチ</t>
    </rPh>
    <rPh sb="9" eb="10">
      <t>モク</t>
    </rPh>
    <phoneticPr fontId="2"/>
  </si>
  <si>
    <t>８月８日（火）・９日（水）</t>
    <rPh sb="1" eb="2">
      <t>ガツ</t>
    </rPh>
    <rPh sb="3" eb="4">
      <t>ニチ</t>
    </rPh>
    <rPh sb="5" eb="6">
      <t>カ</t>
    </rPh>
    <rPh sb="9" eb="10">
      <t>ニチ</t>
    </rPh>
    <rPh sb="11" eb="12">
      <t>スイ</t>
    </rPh>
    <phoneticPr fontId="2"/>
  </si>
  <si>
    <t>８月３日（木）・４日（金）</t>
    <rPh sb="1" eb="2">
      <t>ガツ</t>
    </rPh>
    <rPh sb="3" eb="4">
      <t>ニチ</t>
    </rPh>
    <rPh sb="5" eb="6">
      <t>モク</t>
    </rPh>
    <rPh sb="9" eb="10">
      <t>ニチ</t>
    </rPh>
    <rPh sb="11" eb="12">
      <t>キン</t>
    </rPh>
    <phoneticPr fontId="2"/>
  </si>
  <si>
    <t>８月２日（水）・３日（木）</t>
    <rPh sb="1" eb="2">
      <t>ガツ</t>
    </rPh>
    <rPh sb="3" eb="4">
      <t>ニチ</t>
    </rPh>
    <rPh sb="5" eb="6">
      <t>スイ</t>
    </rPh>
    <rPh sb="9" eb="10">
      <t>ニチ</t>
    </rPh>
    <rPh sb="11" eb="12">
      <t>モク</t>
    </rPh>
    <phoneticPr fontId="2"/>
  </si>
  <si>
    <t>体験活動研修</t>
    <phoneticPr fontId="2"/>
  </si>
  <si>
    <t>体験活動研修</t>
    <rPh sb="0" eb="2">
      <t>タイケン</t>
    </rPh>
    <rPh sb="2" eb="4">
      <t>カツドウ</t>
    </rPh>
    <rPh sb="4" eb="6">
      <t>ケンシュウ</t>
    </rPh>
    <phoneticPr fontId="2"/>
  </si>
  <si>
    <t>令和５年度校外における研修日程</t>
    <rPh sb="0" eb="2">
      <t>レイワ</t>
    </rPh>
    <rPh sb="3" eb="5">
      <t>ネンド</t>
    </rPh>
    <rPh sb="5" eb="7">
      <t>コウガイ</t>
    </rPh>
    <rPh sb="11" eb="13">
      <t>ケンシュウ</t>
    </rPh>
    <rPh sb="13" eb="15">
      <t>ニッテイ</t>
    </rPh>
    <phoneticPr fontId="10"/>
  </si>
  <si>
    <t>６月１３日（火）～１４日（水）</t>
    <rPh sb="6" eb="7">
      <t>カ</t>
    </rPh>
    <rPh sb="13" eb="14">
      <t>スイ</t>
    </rPh>
    <phoneticPr fontId="10"/>
  </si>
  <si>
    <t>１０月４日（水）～５日（木）</t>
    <rPh sb="2" eb="3">
      <t>ガツ</t>
    </rPh>
    <rPh sb="4" eb="5">
      <t>ニチ</t>
    </rPh>
    <rPh sb="6" eb="7">
      <t>スイ</t>
    </rPh>
    <rPh sb="10" eb="11">
      <t>ニチ</t>
    </rPh>
    <rPh sb="12" eb="13">
      <t>モク</t>
    </rPh>
    <phoneticPr fontId="10"/>
  </si>
  <si>
    <t>１１月２１日（火）～２２日（水）</t>
    <rPh sb="2" eb="3">
      <t>ガツ</t>
    </rPh>
    <rPh sb="5" eb="6">
      <t>ニチ</t>
    </rPh>
    <rPh sb="7" eb="8">
      <t>ヒ</t>
    </rPh>
    <rPh sb="12" eb="13">
      <t>ニチ</t>
    </rPh>
    <rPh sb="14" eb="15">
      <t>スイ</t>
    </rPh>
    <phoneticPr fontId="10"/>
  </si>
  <si>
    <t>体験活動研修（２日）</t>
    <rPh sb="0" eb="6">
      <t>タイケンカツドウケンシュウ</t>
    </rPh>
    <rPh sb="8" eb="9">
      <t>ニチ</t>
    </rPh>
    <phoneticPr fontId="1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</si>
</sst>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0_ "/>
    <numFmt numFmtId="177" formatCode="0.0_ "/>
  </numFmts>
  <fonts count="34" x14ac:knownFonts="1">
    <font>
      <sz val="11"/>
      <color theme="1"/>
      <name val="ＭＳ Ｐゴシック"/>
      <family val="2"/>
      <charset val="128"/>
      <scheme val="minor"/>
    </font>
    <font>
      <sz val="11"/>
      <name val="ＭＳ Ｐゴシック"/>
      <family val="3"/>
      <charset val="128"/>
    </font>
    <font>
      <sz val="6"/>
      <name val="ＭＳ Ｐゴシック"/>
      <family val="3"/>
      <charset val="128"/>
    </font>
    <font>
      <sz val="11"/>
      <name val="ＭＳ ゴシック"/>
      <family val="3"/>
      <charset val="128"/>
    </font>
    <font>
      <sz val="9"/>
      <name val="ＭＳ 明朝"/>
      <family val="1"/>
      <charset val="128"/>
    </font>
    <font>
      <sz val="10"/>
      <name val="ＭＳ 明朝"/>
      <family val="1"/>
      <charset val="128"/>
    </font>
    <font>
      <sz val="16"/>
      <name val="ＭＳ 明朝"/>
      <family val="1"/>
      <charset val="128"/>
    </font>
    <font>
      <sz val="11"/>
      <name val="ＭＳ 明朝"/>
      <family val="1"/>
      <charset val="128"/>
    </font>
    <font>
      <sz val="12"/>
      <name val="ＭＳ 明朝"/>
      <family val="1"/>
      <charset val="128"/>
    </font>
    <font>
      <sz val="6"/>
      <color rgb="FFFF0000"/>
      <name val="ＭＳ Ｐゴシック"/>
      <family val="3"/>
      <charset val="128"/>
    </font>
    <font>
      <sz val="6"/>
      <name val="ＭＳ Ｐゴシック"/>
      <family val="2"/>
      <charset val="128"/>
      <scheme val="minor"/>
    </font>
    <font>
      <b/>
      <sz val="11"/>
      <name val="ＭＳ ゴシック"/>
      <family val="3"/>
      <charset val="128"/>
    </font>
    <font>
      <sz val="14"/>
      <name val="ＭＳ 明朝"/>
      <family val="1"/>
      <charset val="128"/>
    </font>
    <font>
      <sz val="14"/>
      <color indexed="8"/>
      <name val="ＭＳ 明朝"/>
      <family val="1"/>
      <charset val="128"/>
    </font>
    <font>
      <sz val="11"/>
      <color indexed="22"/>
      <name val="ＭＳ Ｐゴシック"/>
      <family val="3"/>
      <charset val="128"/>
    </font>
    <font>
      <sz val="11"/>
      <color theme="1"/>
      <name val="ＭＳ Ｐゴシック"/>
      <family val="2"/>
      <charset val="128"/>
      <scheme val="minor"/>
    </font>
    <font>
      <sz val="11"/>
      <color theme="1"/>
      <name val="ＭＳ Ｐ明朝"/>
      <family val="1"/>
      <charset val="128"/>
    </font>
    <font>
      <sz val="9"/>
      <name val="ＭＳ Ｐゴシック"/>
      <family val="3"/>
      <charset val="128"/>
    </font>
    <font>
      <sz val="11"/>
      <color indexed="10"/>
      <name val="ＭＳ 明朝"/>
      <family val="1"/>
      <charset val="128"/>
    </font>
    <font>
      <sz val="10"/>
      <name val="ＭＳ ゴシック"/>
      <family val="3"/>
      <charset val="128"/>
    </font>
    <font>
      <sz val="10"/>
      <color indexed="10"/>
      <name val="ＭＳ 明朝"/>
      <family val="1"/>
      <charset val="128"/>
    </font>
    <font>
      <sz val="11"/>
      <color indexed="12"/>
      <name val="ＭＳ 明朝"/>
      <family val="1"/>
      <charset val="128"/>
    </font>
    <font>
      <sz val="18"/>
      <name val="ＭＳ ゴシック"/>
      <family val="3"/>
      <charset val="128"/>
    </font>
    <font>
      <sz val="9"/>
      <color theme="1"/>
      <name val="ＭＳ 明朝"/>
      <family val="1"/>
      <charset val="128"/>
    </font>
    <font>
      <sz val="11"/>
      <color theme="1"/>
      <name val="ＭＳ 明朝"/>
      <family val="1"/>
      <charset val="128"/>
    </font>
    <font>
      <sz val="8"/>
      <color theme="1"/>
      <name val="ＭＳ 明朝"/>
      <family val="1"/>
      <charset val="128"/>
    </font>
    <font>
      <sz val="11"/>
      <color rgb="FFFF0000"/>
      <name val="ＭＳ Ｐゴシック"/>
      <family val="2"/>
      <charset val="128"/>
      <scheme val="minor"/>
    </font>
    <font>
      <sz val="11"/>
      <color rgb="FFFF0000"/>
      <name val="ＭＳ 明朝"/>
      <family val="1"/>
      <charset val="128"/>
    </font>
    <font>
      <b/>
      <sz val="12"/>
      <color indexed="12"/>
      <name val="ＭＳ 明朝"/>
      <family val="1"/>
      <charset val="128"/>
    </font>
    <font>
      <sz val="10"/>
      <color indexed="12"/>
      <name val="ＭＳ 明朝"/>
      <family val="1"/>
      <charset val="128"/>
    </font>
    <font>
      <sz val="8"/>
      <color rgb="FF000000"/>
      <name val="ＭＳ Ｐ明朝"/>
      <family val="1"/>
      <charset val="128"/>
    </font>
    <font>
      <sz val="12"/>
      <color rgb="FF000000"/>
      <name val="ＭＳ Ｐ明朝"/>
      <family val="1"/>
      <charset val="128"/>
    </font>
    <font>
      <sz val="11"/>
      <name val="ＭＳ Ｐ明朝"/>
      <family val="1"/>
      <charset val="128"/>
    </font>
    <font>
      <sz val="10"/>
      <color theme="1"/>
      <name val="ＭＳ Ｐゴシック"/>
      <family val="2"/>
      <charset val="128"/>
      <scheme val="minor"/>
    </font>
  </fonts>
  <fills count="7">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theme="0"/>
        <bgColor indexed="64"/>
      </patternFill>
    </fill>
    <fill>
      <patternFill patternType="solid">
        <fgColor theme="0" tint="-0.24994659260841701"/>
        <bgColor indexed="64"/>
      </patternFill>
    </fill>
    <fill>
      <patternFill patternType="solid">
        <fgColor rgb="FFFFFF00"/>
        <bgColor indexed="64"/>
      </patternFill>
    </fill>
  </fills>
  <borders count="54">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style="hair">
        <color indexed="64"/>
      </right>
      <top style="thin">
        <color indexed="64"/>
      </top>
      <bottom style="hair">
        <color indexed="64"/>
      </bottom>
      <diagonal/>
    </border>
    <border>
      <left/>
      <right/>
      <top style="thin">
        <color indexed="64"/>
      </top>
      <bottom style="hair">
        <color indexed="64"/>
      </bottom>
      <diagonal/>
    </border>
    <border>
      <left/>
      <right style="hair">
        <color indexed="64"/>
      </right>
      <top style="hair">
        <color indexed="64"/>
      </top>
      <bottom style="hair">
        <color indexed="64"/>
      </bottom>
      <diagonal/>
    </border>
    <border>
      <left/>
      <right/>
      <top style="hair">
        <color indexed="64"/>
      </top>
      <bottom style="hair">
        <color indexed="64"/>
      </bottom>
      <diagonal/>
    </border>
    <border>
      <left style="hair">
        <color indexed="64"/>
      </left>
      <right/>
      <top style="hair">
        <color indexed="64"/>
      </top>
      <bottom style="hair">
        <color indexed="64"/>
      </bottom>
      <diagonal/>
    </border>
    <border>
      <left/>
      <right/>
      <top/>
      <bottom style="hair">
        <color indexed="64"/>
      </bottom>
      <diagonal/>
    </border>
    <border>
      <left/>
      <right style="thin">
        <color indexed="64"/>
      </right>
      <top style="hair">
        <color indexed="64"/>
      </top>
      <bottom style="hair">
        <color indexed="64"/>
      </bottom>
      <diagonal/>
    </border>
    <border>
      <left/>
      <right style="hair">
        <color indexed="64"/>
      </right>
      <top/>
      <bottom/>
      <diagonal/>
    </border>
    <border>
      <left/>
      <right/>
      <top/>
      <bottom style="thin">
        <color indexed="64"/>
      </bottom>
      <diagonal/>
    </border>
    <border>
      <left/>
      <right style="hair">
        <color indexed="64"/>
      </right>
      <top/>
      <bottom style="thin">
        <color indexed="64"/>
      </bottom>
      <diagonal/>
    </border>
    <border>
      <left style="hair">
        <color indexed="64"/>
      </left>
      <right/>
      <top style="thin">
        <color indexed="64"/>
      </top>
      <bottom/>
      <diagonal/>
    </border>
    <border>
      <left/>
      <right style="thin">
        <color indexed="64"/>
      </right>
      <top/>
      <bottom style="hair">
        <color indexed="64"/>
      </bottom>
      <diagonal/>
    </border>
    <border>
      <left/>
      <right/>
      <top style="hair">
        <color indexed="64"/>
      </top>
      <bottom style="thin">
        <color indexed="64"/>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style="hair">
        <color indexed="64"/>
      </right>
      <top style="thin">
        <color indexed="64"/>
      </top>
      <bottom style="thin">
        <color indexed="64"/>
      </bottom>
      <diagonal/>
    </border>
    <border>
      <left style="thin">
        <color indexed="64"/>
      </left>
      <right/>
      <top/>
      <bottom/>
      <diagonal/>
    </border>
    <border>
      <left style="hair">
        <color indexed="64"/>
      </left>
      <right/>
      <top style="hair">
        <color indexed="64"/>
      </top>
      <bottom style="thin">
        <color indexed="64"/>
      </bottom>
      <diagonal/>
    </border>
    <border>
      <left/>
      <right style="hair">
        <color indexed="64"/>
      </right>
      <top style="hair">
        <color indexed="64"/>
      </top>
      <bottom style="thin">
        <color indexed="64"/>
      </bottom>
      <diagonal/>
    </border>
    <border>
      <left/>
      <right style="hair">
        <color indexed="64"/>
      </right>
      <top style="hair">
        <color indexed="64"/>
      </top>
      <bottom/>
      <diagonal/>
    </border>
    <border>
      <left style="hair">
        <color indexed="64"/>
      </left>
      <right/>
      <top style="thin">
        <color indexed="64"/>
      </top>
      <bottom style="thin">
        <color indexed="64"/>
      </bottom>
      <diagonal/>
    </border>
    <border>
      <left style="thin">
        <color indexed="64"/>
      </left>
      <right/>
      <top/>
      <bottom style="thin">
        <color indexed="64"/>
      </bottom>
      <diagonal/>
    </border>
    <border>
      <left style="hair">
        <color indexed="64"/>
      </left>
      <right/>
      <top/>
      <bottom style="hair">
        <color indexed="64"/>
      </bottom>
      <diagonal/>
    </border>
    <border>
      <left style="thin">
        <color indexed="64"/>
      </left>
      <right/>
      <top style="hair">
        <color indexed="64"/>
      </top>
      <bottom/>
      <diagonal/>
    </border>
    <border>
      <left style="thin">
        <color indexed="64"/>
      </left>
      <right/>
      <top style="thin">
        <color indexed="64"/>
      </top>
      <bottom style="hair">
        <color indexed="64"/>
      </bottom>
      <diagonal/>
    </border>
    <border>
      <left style="thin">
        <color indexed="64"/>
      </left>
      <right/>
      <top style="thin">
        <color indexed="64"/>
      </top>
      <bottom/>
      <diagonal/>
    </border>
    <border>
      <left/>
      <right style="thin">
        <color indexed="64"/>
      </right>
      <top/>
      <bottom/>
      <diagonal/>
    </border>
    <border>
      <left/>
      <right style="thin">
        <color indexed="64"/>
      </right>
      <top/>
      <bottom style="thin">
        <color indexed="64"/>
      </bottom>
      <diagonal/>
    </border>
    <border>
      <left style="hair">
        <color indexed="64"/>
      </left>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hair">
        <color indexed="64"/>
      </right>
      <top style="thin">
        <color indexed="64"/>
      </top>
      <bottom/>
      <diagonal/>
    </border>
    <border>
      <left style="thin">
        <color indexed="64"/>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right/>
      <top style="hair">
        <color indexed="64"/>
      </top>
      <bottom/>
      <diagonal/>
    </border>
    <border>
      <left/>
      <right style="hair">
        <color indexed="64"/>
      </right>
      <top/>
      <bottom style="hair">
        <color indexed="64"/>
      </bottom>
      <diagonal/>
    </border>
    <border>
      <left style="thin">
        <color indexed="64"/>
      </left>
      <right/>
      <top style="hair">
        <color indexed="64"/>
      </top>
      <bottom style="thin">
        <color indexed="64"/>
      </bottom>
      <diagonal/>
    </border>
    <border>
      <left/>
      <right style="thin">
        <color indexed="64"/>
      </right>
      <top style="hair">
        <color indexed="64"/>
      </top>
      <bottom/>
      <diagonal/>
    </border>
    <border>
      <left/>
      <right style="hair">
        <color indexed="64"/>
      </right>
      <top style="thin">
        <color indexed="64"/>
      </top>
      <bottom/>
      <diagonal/>
    </border>
    <border>
      <left style="hair">
        <color indexed="64"/>
      </left>
      <right/>
      <top/>
      <bottom style="thin">
        <color indexed="64"/>
      </bottom>
      <diagonal/>
    </border>
    <border>
      <left style="hair">
        <color indexed="64"/>
      </left>
      <right/>
      <top style="hair">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hair">
        <color indexed="64"/>
      </right>
      <top style="hair">
        <color indexed="64"/>
      </top>
      <bottom/>
      <diagonal/>
    </border>
    <border>
      <left style="thin">
        <color indexed="64"/>
      </left>
      <right style="hair">
        <color indexed="64"/>
      </right>
      <top/>
      <bottom/>
      <diagonal/>
    </border>
    <border>
      <left style="thin">
        <color indexed="64"/>
      </left>
      <right style="hair">
        <color indexed="64"/>
      </right>
      <top/>
      <bottom style="thin">
        <color indexed="64"/>
      </bottom>
      <diagonal/>
    </border>
  </borders>
  <cellStyleXfs count="2">
    <xf numFmtId="0" fontId="0" fillId="0" borderId="0">
      <alignment vertical="center"/>
    </xf>
    <xf numFmtId="0" fontId="1" fillId="0" borderId="0"/>
  </cellStyleXfs>
  <cellXfs count="573">
    <xf numFmtId="0" fontId="0" fillId="0" borderId="0" xfId="0">
      <alignment vertical="center"/>
    </xf>
    <xf numFmtId="0" fontId="5" fillId="2" borderId="0" xfId="1" applyFont="1" applyFill="1" applyAlignment="1" applyProtection="1">
      <alignment horizontal="center" vertical="center"/>
    </xf>
    <xf numFmtId="0" fontId="5" fillId="2" borderId="0" xfId="1" applyFont="1" applyFill="1" applyAlignment="1" applyProtection="1">
      <alignment vertical="center"/>
    </xf>
    <xf numFmtId="0" fontId="3" fillId="2" borderId="0" xfId="1" applyFont="1" applyFill="1" applyAlignment="1" applyProtection="1">
      <alignment vertical="center"/>
    </xf>
    <xf numFmtId="0" fontId="8" fillId="2" borderId="0" xfId="1" applyFont="1" applyFill="1" applyAlignment="1" applyProtection="1">
      <alignment vertical="center"/>
    </xf>
    <xf numFmtId="0" fontId="7" fillId="2" borderId="0" xfId="1" applyFont="1" applyFill="1" applyAlignment="1" applyProtection="1">
      <alignment vertical="center"/>
    </xf>
    <xf numFmtId="0" fontId="7" fillId="2" borderId="0" xfId="1" applyFont="1" applyFill="1" applyAlignment="1" applyProtection="1">
      <alignment horizontal="center" vertical="center"/>
    </xf>
    <xf numFmtId="0" fontId="7" fillId="2" borderId="19" xfId="1" applyFont="1" applyFill="1" applyBorder="1" applyAlignment="1" applyProtection="1">
      <alignment vertical="center"/>
    </xf>
    <xf numFmtId="0" fontId="7" fillId="2" borderId="20" xfId="1" applyFont="1" applyFill="1" applyBorder="1" applyAlignment="1" applyProtection="1">
      <alignment vertical="center"/>
    </xf>
    <xf numFmtId="0" fontId="7" fillId="2" borderId="0" xfId="0" applyFont="1" applyFill="1" applyAlignment="1">
      <alignment shrinkToFit="1"/>
    </xf>
    <xf numFmtId="0" fontId="0" fillId="2" borderId="0" xfId="0" applyFont="1" applyFill="1" applyAlignment="1"/>
    <xf numFmtId="0" fontId="11" fillId="2" borderId="0" xfId="0" applyFont="1" applyFill="1" applyAlignment="1">
      <alignment vertical="center"/>
    </xf>
    <xf numFmtId="0" fontId="5" fillId="2" borderId="0" xfId="0" applyFont="1" applyFill="1" applyAlignment="1">
      <alignment vertical="center"/>
    </xf>
    <xf numFmtId="0" fontId="5" fillId="2" borderId="0" xfId="0" applyFont="1" applyFill="1" applyAlignment="1">
      <alignment horizontal="right" vertical="center"/>
    </xf>
    <xf numFmtId="0" fontId="0" fillId="2" borderId="0" xfId="0" applyFill="1" applyAlignment="1"/>
    <xf numFmtId="0" fontId="0" fillId="3" borderId="0" xfId="0" applyFill="1" applyAlignment="1"/>
    <xf numFmtId="0" fontId="13" fillId="2" borderId="0" xfId="0" applyFont="1" applyFill="1" applyAlignment="1">
      <alignment horizontal="center" vertical="center"/>
    </xf>
    <xf numFmtId="0" fontId="5" fillId="2" borderId="0" xfId="0" applyFont="1" applyFill="1" applyBorder="1" applyAlignment="1"/>
    <xf numFmtId="0" fontId="5" fillId="2" borderId="0" xfId="0" applyFont="1" applyFill="1" applyBorder="1" applyAlignment="1">
      <alignment horizontal="center" vertical="center"/>
    </xf>
    <xf numFmtId="0" fontId="5" fillId="2" borderId="33" xfId="0" applyFont="1" applyFill="1" applyBorder="1" applyAlignment="1">
      <alignment horizontal="right" vertical="center"/>
    </xf>
    <xf numFmtId="0" fontId="5" fillId="2" borderId="5" xfId="0" applyFont="1" applyFill="1" applyBorder="1" applyAlignment="1">
      <alignment horizontal="center" vertical="center"/>
    </xf>
    <xf numFmtId="0" fontId="5" fillId="2" borderId="6" xfId="0" applyFont="1" applyFill="1" applyBorder="1" applyAlignment="1">
      <alignment horizontal="right" vertical="center"/>
    </xf>
    <xf numFmtId="0" fontId="5" fillId="2" borderId="6" xfId="0" applyFont="1" applyFill="1" applyBorder="1" applyAlignment="1">
      <alignment horizontal="center" vertical="center"/>
    </xf>
    <xf numFmtId="0" fontId="5" fillId="2" borderId="34" xfId="0" applyFont="1" applyFill="1" applyBorder="1" applyAlignment="1">
      <alignment horizontal="right" vertical="center"/>
    </xf>
    <xf numFmtId="0" fontId="5" fillId="2" borderId="4" xfId="0" applyFont="1" applyFill="1" applyBorder="1" applyAlignment="1">
      <alignment vertical="center"/>
    </xf>
    <xf numFmtId="177" fontId="5" fillId="2" borderId="4" xfId="0" applyNumberFormat="1" applyFont="1" applyFill="1" applyBorder="1" applyAlignment="1">
      <alignment vertical="center"/>
    </xf>
    <xf numFmtId="0" fontId="5" fillId="2" borderId="18" xfId="0" applyFont="1" applyFill="1" applyBorder="1" applyAlignment="1">
      <alignment horizontal="right" vertical="center"/>
    </xf>
    <xf numFmtId="0" fontId="5" fillId="2" borderId="27" xfId="0" applyFont="1" applyFill="1" applyBorder="1" applyAlignment="1">
      <alignment horizontal="right" vertical="center"/>
    </xf>
    <xf numFmtId="0" fontId="5" fillId="2" borderId="7" xfId="0" applyFont="1" applyFill="1" applyBorder="1" applyAlignment="1">
      <alignment horizontal="center" vertical="center"/>
    </xf>
    <xf numFmtId="0" fontId="5" fillId="2" borderId="8" xfId="0" applyFont="1" applyFill="1" applyBorder="1" applyAlignment="1">
      <alignment horizontal="right" vertical="center"/>
    </xf>
    <xf numFmtId="0" fontId="5" fillId="2" borderId="8" xfId="0" applyFont="1" applyFill="1" applyBorder="1" applyAlignment="1">
      <alignment horizontal="center" vertical="center"/>
    </xf>
    <xf numFmtId="0" fontId="5" fillId="2" borderId="37" xfId="0" applyFont="1" applyFill="1" applyBorder="1" applyAlignment="1">
      <alignment horizontal="right" vertical="center"/>
    </xf>
    <xf numFmtId="0" fontId="5" fillId="2" borderId="8" xfId="0" applyFont="1" applyFill="1" applyBorder="1" applyAlignment="1">
      <alignment horizontal="left" vertical="center"/>
    </xf>
    <xf numFmtId="177" fontId="5" fillId="2" borderId="8" xfId="0" applyNumberFormat="1" applyFont="1" applyFill="1" applyBorder="1" applyAlignment="1">
      <alignment vertical="center"/>
    </xf>
    <xf numFmtId="0" fontId="5" fillId="2" borderId="11" xfId="0" applyFont="1" applyFill="1" applyBorder="1" applyAlignment="1">
      <alignment horizontal="right" vertical="center"/>
    </xf>
    <xf numFmtId="0" fontId="5" fillId="2" borderId="38" xfId="0" applyFont="1" applyFill="1" applyBorder="1" applyAlignment="1">
      <alignment horizontal="right" vertical="center"/>
    </xf>
    <xf numFmtId="177" fontId="5" fillId="2" borderId="0" xfId="0" applyNumberFormat="1" applyFont="1" applyFill="1" applyBorder="1" applyAlignment="1">
      <alignment vertical="center"/>
    </xf>
    <xf numFmtId="0" fontId="5" fillId="2" borderId="0" xfId="0" applyFont="1" applyFill="1" applyBorder="1" applyAlignment="1">
      <alignment horizontal="right" vertical="center"/>
    </xf>
    <xf numFmtId="0" fontId="5" fillId="2" borderId="39" xfId="0" applyFont="1" applyFill="1" applyBorder="1" applyAlignment="1">
      <alignment horizontal="right" vertical="center"/>
    </xf>
    <xf numFmtId="177" fontId="5" fillId="2" borderId="41" xfId="0" applyNumberFormat="1" applyFont="1" applyFill="1" applyBorder="1" applyAlignment="1">
      <alignment vertical="center"/>
    </xf>
    <xf numFmtId="0" fontId="5" fillId="2" borderId="12" xfId="0" applyFont="1" applyFill="1" applyBorder="1" applyAlignment="1">
      <alignment horizontal="center" vertical="center"/>
    </xf>
    <xf numFmtId="0" fontId="5" fillId="2" borderId="24" xfId="0" applyFont="1" applyFill="1" applyBorder="1" applyAlignment="1">
      <alignment horizontal="center" vertical="center"/>
    </xf>
    <xf numFmtId="0" fontId="5" fillId="2" borderId="41" xfId="0" applyFont="1" applyFill="1" applyBorder="1" applyAlignment="1">
      <alignment horizontal="right" vertical="center"/>
    </xf>
    <xf numFmtId="0" fontId="5" fillId="2" borderId="41" xfId="0" applyFont="1" applyFill="1" applyBorder="1" applyAlignment="1">
      <alignment horizontal="center" vertical="center"/>
    </xf>
    <xf numFmtId="0" fontId="5" fillId="2" borderId="17" xfId="0" applyFont="1" applyFill="1" applyBorder="1" applyAlignment="1">
      <alignment horizontal="center" vertical="center"/>
    </xf>
    <xf numFmtId="0" fontId="5" fillId="2" borderId="17" xfId="0" applyFont="1" applyFill="1" applyBorder="1" applyAlignment="1">
      <alignment horizontal="left" vertical="center"/>
    </xf>
    <xf numFmtId="177" fontId="5" fillId="2" borderId="17" xfId="0" applyNumberFormat="1" applyFont="1" applyFill="1" applyBorder="1" applyAlignment="1">
      <alignment vertical="center"/>
    </xf>
    <xf numFmtId="0" fontId="5" fillId="2" borderId="44" xfId="0" applyFont="1" applyFill="1" applyBorder="1" applyAlignment="1">
      <alignment horizontal="right" vertical="center"/>
    </xf>
    <xf numFmtId="0" fontId="5" fillId="2" borderId="25" xfId="0" applyFont="1" applyFill="1" applyBorder="1" applyAlignment="1">
      <alignment horizontal="right" vertical="center"/>
    </xf>
    <xf numFmtId="0" fontId="5" fillId="2" borderId="20" xfId="0" applyFont="1" applyFill="1" applyBorder="1" applyAlignment="1">
      <alignment horizontal="center" vertical="center"/>
    </xf>
    <xf numFmtId="0" fontId="5" fillId="2" borderId="2" xfId="0" applyFont="1" applyFill="1" applyBorder="1" applyAlignment="1">
      <alignment horizontal="right" vertical="center"/>
    </xf>
    <xf numFmtId="0" fontId="5" fillId="2" borderId="2" xfId="0" applyFont="1" applyFill="1" applyBorder="1" applyAlignment="1">
      <alignment horizontal="center" vertical="center"/>
    </xf>
    <xf numFmtId="0" fontId="5" fillId="2" borderId="13" xfId="0" applyFont="1" applyFill="1" applyBorder="1" applyAlignment="1">
      <alignment horizontal="center" vertical="center"/>
    </xf>
    <xf numFmtId="0" fontId="5" fillId="2" borderId="13" xfId="0" applyFont="1" applyFill="1" applyBorder="1" applyAlignment="1">
      <alignment horizontal="left" vertical="center"/>
    </xf>
    <xf numFmtId="177" fontId="5" fillId="2" borderId="2" xfId="0" applyNumberFormat="1" applyFont="1" applyFill="1" applyBorder="1" applyAlignment="1">
      <alignment vertical="center"/>
    </xf>
    <xf numFmtId="0" fontId="5" fillId="2" borderId="3" xfId="0" applyFont="1" applyFill="1" applyBorder="1" applyAlignment="1">
      <alignment horizontal="right" vertical="center"/>
    </xf>
    <xf numFmtId="0" fontId="14" fillId="3" borderId="0" xfId="0" applyFont="1" applyFill="1" applyBorder="1" applyAlignment="1" applyProtection="1">
      <alignment horizontal="center" vertical="center" shrinkToFit="1"/>
    </xf>
    <xf numFmtId="0" fontId="14" fillId="3" borderId="0" xfId="0" applyFont="1" applyFill="1" applyBorder="1" applyAlignment="1" applyProtection="1">
      <alignment horizontal="center" vertical="center"/>
    </xf>
    <xf numFmtId="0" fontId="0" fillId="2" borderId="0" xfId="0" applyFill="1" applyBorder="1" applyAlignment="1"/>
    <xf numFmtId="0" fontId="4" fillId="2" borderId="0" xfId="0" applyFont="1" applyFill="1" applyAlignment="1">
      <alignment horizontal="left" vertical="center" wrapText="1"/>
    </xf>
    <xf numFmtId="0" fontId="0" fillId="4" borderId="0" xfId="0" applyFill="1" applyAlignment="1"/>
    <xf numFmtId="0" fontId="0" fillId="3" borderId="0" xfId="0" applyFill="1" applyAlignment="1">
      <alignment horizontal="right"/>
    </xf>
    <xf numFmtId="0" fontId="2" fillId="3" borderId="0" xfId="1" applyFont="1" applyFill="1" applyAlignment="1" applyProtection="1">
      <alignment horizontal="center" vertical="top" textRotation="255" wrapText="1"/>
      <protection hidden="1"/>
    </xf>
    <xf numFmtId="0" fontId="9" fillId="3" borderId="0" xfId="1" applyFont="1" applyFill="1" applyAlignment="1" applyProtection="1">
      <alignment horizontal="center" vertical="top" textRotation="255" wrapText="1"/>
      <protection hidden="1"/>
    </xf>
    <xf numFmtId="0" fontId="4" fillId="2" borderId="1" xfId="1" applyFont="1" applyFill="1" applyBorder="1" applyAlignment="1" applyProtection="1">
      <alignment horizontal="center" vertical="center" textRotation="255" wrapText="1" shrinkToFit="1"/>
    </xf>
    <xf numFmtId="0" fontId="4" fillId="2" borderId="1" xfId="1" applyFont="1" applyFill="1" applyBorder="1" applyAlignment="1" applyProtection="1">
      <alignment horizontal="center" vertical="center" wrapText="1" shrinkToFit="1"/>
    </xf>
    <xf numFmtId="0" fontId="0" fillId="5" borderId="0" xfId="0" applyFill="1" applyProtection="1">
      <alignment vertical="center"/>
      <protection hidden="1"/>
    </xf>
    <xf numFmtId="0" fontId="7" fillId="5" borderId="0" xfId="1" applyFont="1" applyFill="1" applyBorder="1" applyAlignment="1" applyProtection="1">
      <alignment vertical="center"/>
      <protection hidden="1"/>
    </xf>
    <xf numFmtId="0" fontId="15" fillId="5" borderId="0" xfId="0" applyFont="1" applyFill="1" applyProtection="1">
      <alignment vertical="center"/>
      <protection hidden="1"/>
    </xf>
    <xf numFmtId="0" fontId="1" fillId="3" borderId="0" xfId="1" applyFont="1" applyFill="1" applyAlignment="1" applyProtection="1">
      <alignment horizontal="center" vertical="top" wrapText="1"/>
      <protection hidden="1"/>
    </xf>
    <xf numFmtId="0" fontId="1" fillId="3" borderId="0" xfId="1" applyFont="1" applyFill="1" applyAlignment="1" applyProtection="1">
      <alignment horizontal="center" vertical="center" wrapText="1"/>
      <protection hidden="1"/>
    </xf>
    <xf numFmtId="0" fontId="1" fillId="3" borderId="0" xfId="1" applyFont="1" applyFill="1" applyAlignment="1" applyProtection="1">
      <alignment horizontal="right" vertical="top" wrapText="1"/>
      <protection hidden="1"/>
    </xf>
    <xf numFmtId="0" fontId="5" fillId="2" borderId="0" xfId="0" applyFont="1" applyFill="1" applyBorder="1" applyAlignment="1">
      <alignment horizontal="right" vertical="center"/>
    </xf>
    <xf numFmtId="0" fontId="0" fillId="0" borderId="0" xfId="0" applyBorder="1">
      <alignment vertical="center"/>
    </xf>
    <xf numFmtId="0" fontId="0" fillId="0" borderId="0" xfId="0" applyBorder="1" applyAlignment="1">
      <alignment vertical="center"/>
    </xf>
    <xf numFmtId="0" fontId="5" fillId="2" borderId="0" xfId="0" applyFont="1" applyFill="1" applyAlignment="1" applyProtection="1">
      <alignment horizontal="center" vertical="center"/>
    </xf>
    <xf numFmtId="0" fontId="5" fillId="2" borderId="0" xfId="0" applyFont="1" applyFill="1" applyAlignment="1" applyProtection="1">
      <alignment vertical="center"/>
    </xf>
    <xf numFmtId="0" fontId="8" fillId="2" borderId="0" xfId="0" applyFont="1" applyFill="1" applyAlignment="1" applyProtection="1">
      <alignment vertical="center"/>
    </xf>
    <xf numFmtId="0" fontId="7" fillId="2" borderId="0" xfId="0" applyFont="1" applyFill="1" applyAlignment="1" applyProtection="1">
      <alignment vertical="center"/>
    </xf>
    <xf numFmtId="0" fontId="7" fillId="2" borderId="0" xfId="0" applyFont="1" applyFill="1" applyAlignment="1" applyProtection="1">
      <alignment horizontal="center" vertical="center"/>
    </xf>
    <xf numFmtId="0" fontId="5" fillId="2" borderId="0" xfId="0" applyFont="1" applyFill="1" applyBorder="1" applyAlignment="1" applyProtection="1">
      <alignment vertical="center"/>
    </xf>
    <xf numFmtId="0" fontId="7" fillId="2" borderId="0" xfId="0" applyFont="1" applyFill="1" applyBorder="1" applyAlignment="1" applyProtection="1">
      <alignment vertical="center"/>
    </xf>
    <xf numFmtId="0" fontId="17" fillId="2" borderId="0" xfId="0" applyFont="1" applyFill="1" applyBorder="1" applyAlignment="1" applyProtection="1">
      <alignment vertical="center" shrinkToFit="1"/>
    </xf>
    <xf numFmtId="0" fontId="18" fillId="2" borderId="0" xfId="0" applyFont="1" applyFill="1" applyAlignment="1">
      <alignment shrinkToFit="1"/>
    </xf>
    <xf numFmtId="0" fontId="7" fillId="2" borderId="0" xfId="0" applyFont="1" applyFill="1" applyBorder="1" applyAlignment="1">
      <alignment horizontal="left" vertical="center" shrinkToFit="1"/>
    </xf>
    <xf numFmtId="0" fontId="0" fillId="0" borderId="0" xfId="0" applyFill="1" applyAlignment="1" applyProtection="1"/>
    <xf numFmtId="0" fontId="19" fillId="2" borderId="0" xfId="0" applyFont="1" applyFill="1" applyAlignment="1" applyProtection="1">
      <alignment vertical="center"/>
    </xf>
    <xf numFmtId="0" fontId="0" fillId="2" borderId="0" xfId="0" applyFill="1" applyAlignment="1" applyProtection="1"/>
    <xf numFmtId="0" fontId="7" fillId="2" borderId="4" xfId="0" applyFont="1" applyFill="1" applyBorder="1" applyAlignment="1" applyProtection="1">
      <alignment vertical="center"/>
    </xf>
    <xf numFmtId="0" fontId="7" fillId="2" borderId="0" xfId="0" applyFont="1" applyFill="1" applyAlignment="1"/>
    <xf numFmtId="0" fontId="7" fillId="2" borderId="19" xfId="0" applyFont="1" applyFill="1" applyBorder="1" applyAlignment="1">
      <alignment horizontal="center" vertical="center"/>
    </xf>
    <xf numFmtId="49" fontId="7" fillId="2" borderId="48" xfId="0" applyNumberFormat="1" applyFont="1" applyFill="1" applyBorder="1" applyAlignment="1" applyProtection="1">
      <alignment horizontal="center" vertical="center"/>
      <protection locked="0"/>
    </xf>
    <xf numFmtId="0" fontId="7" fillId="2" borderId="1" xfId="0" applyFont="1" applyFill="1" applyBorder="1" applyAlignment="1" applyProtection="1">
      <alignment horizontal="left" vertical="center" shrinkToFit="1"/>
      <protection locked="0"/>
    </xf>
    <xf numFmtId="0" fontId="7" fillId="3" borderId="1" xfId="0" applyFont="1" applyFill="1" applyBorder="1" applyAlignment="1" applyProtection="1">
      <alignment horizontal="center" vertical="center"/>
      <protection locked="0"/>
    </xf>
    <xf numFmtId="0" fontId="7" fillId="2" borderId="1" xfId="0" applyFont="1" applyFill="1" applyBorder="1" applyAlignment="1" applyProtection="1">
      <alignment horizontal="center" vertical="center"/>
      <protection locked="0"/>
    </xf>
    <xf numFmtId="49" fontId="7" fillId="2" borderId="50" xfId="0" applyNumberFormat="1" applyFont="1" applyFill="1" applyBorder="1" applyAlignment="1" applyProtection="1">
      <alignment horizontal="center" vertical="center"/>
      <protection locked="0"/>
    </xf>
    <xf numFmtId="49" fontId="7" fillId="2" borderId="50" xfId="0" applyNumberFormat="1" applyFont="1" applyFill="1" applyBorder="1" applyAlignment="1" applyProtection="1">
      <alignment horizontal="center" vertical="center" wrapText="1"/>
      <protection locked="0"/>
    </xf>
    <xf numFmtId="49" fontId="7" fillId="2" borderId="50" xfId="0" applyNumberFormat="1" applyFont="1" applyFill="1" applyBorder="1" applyAlignment="1" applyProtection="1">
      <alignment horizontal="center" vertical="center" textRotation="255" shrinkToFit="1"/>
      <protection locked="0"/>
    </xf>
    <xf numFmtId="0" fontId="7" fillId="2" borderId="19" xfId="0" applyFont="1" applyFill="1" applyBorder="1" applyAlignment="1" applyProtection="1">
      <alignment horizontal="left" vertical="center" shrinkToFit="1"/>
      <protection locked="0"/>
    </xf>
    <xf numFmtId="0" fontId="7" fillId="3" borderId="1" xfId="0" applyFont="1" applyFill="1" applyBorder="1" applyAlignment="1" applyProtection="1">
      <alignment horizontal="center" shrinkToFit="1"/>
    </xf>
    <xf numFmtId="0" fontId="7" fillId="3" borderId="0" xfId="0" applyFont="1" applyFill="1" applyBorder="1" applyAlignment="1" applyProtection="1">
      <alignment horizontal="center" shrinkToFit="1"/>
    </xf>
    <xf numFmtId="49" fontId="7" fillId="2" borderId="49" xfId="0" applyNumberFormat="1" applyFont="1" applyFill="1" applyBorder="1" applyAlignment="1" applyProtection="1">
      <alignment horizontal="center" vertical="center" textRotation="255" shrinkToFit="1"/>
      <protection locked="0"/>
    </xf>
    <xf numFmtId="0" fontId="7" fillId="3" borderId="1" xfId="0" applyFont="1" applyFill="1" applyBorder="1" applyAlignment="1" applyProtection="1">
      <alignment shrinkToFit="1"/>
    </xf>
    <xf numFmtId="0" fontId="7" fillId="3" borderId="0" xfId="0" applyFont="1" applyFill="1" applyBorder="1" applyAlignment="1" applyProtection="1">
      <alignment shrinkToFit="1"/>
    </xf>
    <xf numFmtId="0" fontId="1" fillId="0" borderId="0" xfId="1" applyFill="1" applyProtection="1"/>
    <xf numFmtId="0" fontId="19" fillId="2" borderId="0" xfId="1" applyFont="1" applyFill="1" applyAlignment="1" applyProtection="1">
      <alignment vertical="center"/>
    </xf>
    <xf numFmtId="0" fontId="1" fillId="2" borderId="0" xfId="1" applyFill="1" applyProtection="1"/>
    <xf numFmtId="0" fontId="5" fillId="2" borderId="0" xfId="0" applyFont="1" applyFill="1" applyBorder="1" applyAlignment="1">
      <alignment horizontal="center" vertical="center"/>
    </xf>
    <xf numFmtId="0" fontId="1" fillId="3" borderId="0" xfId="1" applyFill="1" applyProtection="1"/>
    <xf numFmtId="0" fontId="1" fillId="3" borderId="0" xfId="1" applyFill="1" applyAlignment="1" applyProtection="1">
      <alignment horizontal="center"/>
    </xf>
    <xf numFmtId="0" fontId="1" fillId="3" borderId="0" xfId="1" applyFill="1" applyAlignment="1" applyProtection="1">
      <alignment vertical="center" shrinkToFit="1"/>
    </xf>
    <xf numFmtId="0" fontId="1" fillId="2" borderId="0" xfId="1" applyFill="1" applyAlignment="1" applyProtection="1">
      <alignment vertical="center" shrinkToFit="1"/>
    </xf>
    <xf numFmtId="0" fontId="4" fillId="6" borderId="1" xfId="1" applyFont="1" applyFill="1" applyBorder="1" applyAlignment="1" applyProtection="1">
      <alignment horizontal="center" vertical="center" wrapText="1" shrinkToFit="1"/>
    </xf>
    <xf numFmtId="0" fontId="1" fillId="4" borderId="0" xfId="1" applyFill="1" applyProtection="1"/>
    <xf numFmtId="0" fontId="1" fillId="0" borderId="0" xfId="1" applyFill="1" applyAlignment="1" applyProtection="1">
      <alignment horizontal="center"/>
    </xf>
    <xf numFmtId="0" fontId="7" fillId="2" borderId="31" xfId="0" applyFont="1" applyFill="1" applyBorder="1" applyAlignment="1">
      <alignment shrinkToFit="1"/>
    </xf>
    <xf numFmtId="0" fontId="0" fillId="0" borderId="31" xfId="0" applyBorder="1">
      <alignment vertical="center"/>
    </xf>
    <xf numFmtId="0" fontId="7" fillId="2" borderId="5" xfId="0" applyFont="1" applyFill="1" applyBorder="1" applyAlignment="1">
      <alignment horizontal="center" vertical="center" shrinkToFit="1"/>
    </xf>
    <xf numFmtId="0" fontId="7" fillId="2" borderId="5" xfId="0" applyFont="1" applyFill="1" applyBorder="1" applyAlignment="1">
      <alignment horizontal="left" vertical="center" shrinkToFit="1"/>
    </xf>
    <xf numFmtId="176" fontId="7" fillId="2" borderId="6" xfId="0" applyNumberFormat="1" applyFont="1" applyFill="1" applyBorder="1" applyAlignment="1">
      <alignment horizontal="right" vertical="center" shrinkToFit="1"/>
    </xf>
    <xf numFmtId="0" fontId="7" fillId="2" borderId="6" xfId="0" applyFont="1" applyFill="1" applyBorder="1" applyAlignment="1">
      <alignment horizontal="right" vertical="center" shrinkToFit="1"/>
    </xf>
    <xf numFmtId="0" fontId="22" fillId="2" borderId="0" xfId="0" applyFont="1" applyFill="1" applyAlignment="1" applyProtection="1">
      <alignment vertical="center"/>
    </xf>
    <xf numFmtId="0" fontId="23" fillId="0" borderId="13" xfId="0" applyFont="1" applyBorder="1">
      <alignment vertical="center"/>
    </xf>
    <xf numFmtId="176" fontId="24" fillId="0" borderId="13" xfId="0" applyNumberFormat="1" applyFont="1" applyBorder="1">
      <alignment vertical="center"/>
    </xf>
    <xf numFmtId="0" fontId="25" fillId="0" borderId="14" xfId="0" applyFont="1" applyBorder="1">
      <alignment vertical="center"/>
    </xf>
    <xf numFmtId="0" fontId="24" fillId="0" borderId="13" xfId="0" applyFont="1" applyBorder="1" applyAlignment="1">
      <alignment horizontal="right" vertical="center"/>
    </xf>
    <xf numFmtId="176" fontId="24" fillId="0" borderId="13" xfId="0" applyNumberFormat="1" applyFont="1" applyBorder="1" applyAlignment="1">
      <alignment horizontal="right" vertical="center"/>
    </xf>
    <xf numFmtId="0" fontId="24" fillId="0" borderId="14" xfId="0" applyFont="1" applyBorder="1">
      <alignment vertical="center"/>
    </xf>
    <xf numFmtId="0" fontId="0" fillId="0" borderId="0" xfId="0" applyBorder="1" applyAlignment="1">
      <alignment horizontal="center" vertical="center"/>
    </xf>
    <xf numFmtId="0" fontId="7" fillId="2" borderId="19" xfId="0" applyFont="1" applyFill="1" applyBorder="1" applyAlignment="1" applyProtection="1">
      <alignment horizontal="center" vertical="center" shrinkToFit="1"/>
      <protection locked="0"/>
    </xf>
    <xf numFmtId="0" fontId="7" fillId="2" borderId="1" xfId="0" applyFont="1" applyFill="1" applyBorder="1" applyAlignment="1">
      <alignment horizontal="center" vertical="center"/>
    </xf>
    <xf numFmtId="0" fontId="1" fillId="0" borderId="0" xfId="1"/>
    <xf numFmtId="0" fontId="7" fillId="2" borderId="6" xfId="0" applyFont="1" applyFill="1" applyBorder="1" applyAlignment="1">
      <alignment horizontal="left" vertical="center" shrinkToFit="1"/>
    </xf>
    <xf numFmtId="0" fontId="7" fillId="2" borderId="2" xfId="1" applyFont="1" applyFill="1" applyBorder="1" applyAlignment="1" applyProtection="1">
      <alignment horizontal="center" vertical="center"/>
    </xf>
    <xf numFmtId="0" fontId="0" fillId="3" borderId="0" xfId="0" applyFill="1" applyAlignment="1" applyProtection="1"/>
    <xf numFmtId="0" fontId="5" fillId="0" borderId="1" xfId="0" applyFont="1" applyFill="1" applyBorder="1" applyAlignment="1" applyProtection="1">
      <alignment horizontal="center" vertical="center"/>
    </xf>
    <xf numFmtId="0" fontId="0" fillId="3" borderId="0" xfId="0" applyFill="1" applyAlignment="1" applyProtection="1">
      <alignment horizontal="left"/>
    </xf>
    <xf numFmtId="0" fontId="5" fillId="3" borderId="21" xfId="0" applyFont="1" applyFill="1" applyBorder="1" applyAlignment="1" applyProtection="1">
      <alignment horizontal="center" vertical="center"/>
    </xf>
    <xf numFmtId="49" fontId="5" fillId="3" borderId="21" xfId="0" applyNumberFormat="1" applyFont="1" applyFill="1" applyBorder="1" applyAlignment="1" applyProtection="1">
      <alignment horizontal="left" vertical="center" shrinkToFit="1"/>
    </xf>
    <xf numFmtId="49" fontId="5" fillId="3" borderId="0" xfId="0" applyNumberFormat="1" applyFont="1" applyFill="1" applyBorder="1" applyAlignment="1" applyProtection="1">
      <alignment horizontal="left" vertical="center" shrinkToFit="1"/>
    </xf>
    <xf numFmtId="49" fontId="5" fillId="3" borderId="31" xfId="0" applyNumberFormat="1" applyFont="1" applyFill="1" applyBorder="1" applyAlignment="1" applyProtection="1">
      <alignment horizontal="left" vertical="center" shrinkToFit="1"/>
    </xf>
    <xf numFmtId="49" fontId="5" fillId="3" borderId="21" xfId="0" applyNumberFormat="1" applyFont="1" applyFill="1" applyBorder="1" applyAlignment="1" applyProtection="1">
      <alignment horizontal="left"/>
    </xf>
    <xf numFmtId="49" fontId="5" fillId="3" borderId="0" xfId="0" applyNumberFormat="1" applyFont="1" applyFill="1" applyBorder="1" applyAlignment="1" applyProtection="1">
      <alignment horizontal="left"/>
    </xf>
    <xf numFmtId="49" fontId="5" fillId="3" borderId="31" xfId="0" applyNumberFormat="1" applyFont="1" applyFill="1" applyBorder="1" applyAlignment="1" applyProtection="1">
      <alignment horizontal="left"/>
    </xf>
    <xf numFmtId="0" fontId="5" fillId="3" borderId="21" xfId="0" applyFont="1" applyFill="1" applyBorder="1" applyAlignment="1" applyProtection="1">
      <alignment vertical="center" wrapText="1"/>
    </xf>
    <xf numFmtId="0" fontId="5" fillId="3" borderId="21" xfId="0" applyFont="1" applyFill="1" applyBorder="1" applyAlignment="1" applyProtection="1">
      <alignment vertical="center"/>
    </xf>
    <xf numFmtId="0" fontId="0" fillId="0" borderId="0" xfId="0" applyProtection="1">
      <alignment vertical="center"/>
    </xf>
    <xf numFmtId="0" fontId="1" fillId="0" borderId="0" xfId="1" applyAlignment="1" applyProtection="1"/>
    <xf numFmtId="0" fontId="5" fillId="2" borderId="0" xfId="1" applyFont="1" applyFill="1" applyBorder="1" applyAlignment="1" applyProtection="1">
      <alignment vertical="center"/>
    </xf>
    <xf numFmtId="0" fontId="7" fillId="6" borderId="4" xfId="0" applyFont="1" applyFill="1" applyBorder="1" applyAlignment="1" applyProtection="1">
      <alignment vertical="center" shrinkToFit="1"/>
    </xf>
    <xf numFmtId="0" fontId="7" fillId="2" borderId="0" xfId="0" applyFont="1" applyFill="1" applyBorder="1" applyAlignment="1" applyProtection="1">
      <alignment vertical="center" shrinkToFit="1"/>
    </xf>
    <xf numFmtId="0" fontId="7" fillId="2" borderId="26" xfId="0" applyFont="1" applyFill="1" applyBorder="1" applyAlignment="1" applyProtection="1">
      <alignment vertical="center" shrinkToFit="1"/>
    </xf>
    <xf numFmtId="0" fontId="7" fillId="2" borderId="13" xfId="0" applyFont="1" applyFill="1" applyBorder="1" applyAlignment="1" applyProtection="1">
      <alignment vertical="center" shrinkToFit="1"/>
    </xf>
    <xf numFmtId="0" fontId="24" fillId="0" borderId="14" xfId="0" applyFont="1" applyBorder="1" applyProtection="1">
      <alignment vertical="center"/>
    </xf>
    <xf numFmtId="0" fontId="4" fillId="2" borderId="13" xfId="0" applyFont="1" applyFill="1" applyBorder="1" applyAlignment="1" applyProtection="1">
      <alignment vertical="center" wrapText="1" shrinkToFit="1"/>
    </xf>
    <xf numFmtId="176" fontId="7" fillId="2" borderId="13" xfId="0" applyNumberFormat="1" applyFont="1" applyFill="1" applyBorder="1" applyAlignment="1" applyProtection="1">
      <alignment vertical="center" shrinkToFit="1"/>
    </xf>
    <xf numFmtId="0" fontId="7" fillId="2" borderId="4" xfId="0" applyFont="1" applyFill="1" applyBorder="1" applyAlignment="1" applyProtection="1">
      <alignment vertical="center" shrinkToFit="1"/>
    </xf>
    <xf numFmtId="0" fontId="0" fillId="0" borderId="0" xfId="0" applyBorder="1" applyProtection="1">
      <alignment vertical="center"/>
    </xf>
    <xf numFmtId="0" fontId="0" fillId="0" borderId="0" xfId="0" applyBorder="1" applyAlignment="1" applyProtection="1">
      <alignment horizontal="center" vertical="center"/>
    </xf>
    <xf numFmtId="0" fontId="0" fillId="0" borderId="0" xfId="0" applyBorder="1" applyAlignment="1" applyProtection="1">
      <alignment vertical="center"/>
    </xf>
    <xf numFmtId="0" fontId="4" fillId="2" borderId="1" xfId="1" applyFont="1" applyFill="1" applyBorder="1" applyAlignment="1" applyProtection="1">
      <alignment horizontal="center" vertical="center" wrapText="1" shrinkToFit="1"/>
      <protection locked="0"/>
    </xf>
    <xf numFmtId="177" fontId="7" fillId="6" borderId="13" xfId="0" applyNumberFormat="1" applyFont="1" applyFill="1" applyBorder="1" applyAlignment="1" applyProtection="1">
      <alignment vertical="center" shrinkToFit="1"/>
      <protection locked="0"/>
    </xf>
    <xf numFmtId="0" fontId="7" fillId="2" borderId="19" xfId="0" applyFont="1" applyFill="1" applyBorder="1" applyAlignment="1" applyProtection="1">
      <alignment horizontal="center" vertical="center" shrinkToFit="1"/>
      <protection locked="0"/>
    </xf>
    <xf numFmtId="0" fontId="7" fillId="3" borderId="0" xfId="0" applyFont="1" applyFill="1" applyAlignment="1" applyProtection="1"/>
    <xf numFmtId="0" fontId="7" fillId="3" borderId="0" xfId="0" applyFont="1" applyFill="1" applyAlignment="1" applyProtection="1">
      <alignment horizontal="center"/>
    </xf>
    <xf numFmtId="0" fontId="0" fillId="0" borderId="0" xfId="0" applyAlignment="1" applyProtection="1"/>
    <xf numFmtId="0" fontId="0" fillId="0" borderId="0" xfId="0" applyBorder="1" applyAlignment="1" applyProtection="1"/>
    <xf numFmtId="0" fontId="7" fillId="3" borderId="0" xfId="0" applyFont="1" applyFill="1" applyAlignment="1" applyProtection="1">
      <alignment horizontal="center" textRotation="255" shrinkToFit="1"/>
    </xf>
    <xf numFmtId="0" fontId="7" fillId="2" borderId="0" xfId="0" applyFont="1" applyFill="1" applyAlignment="1" applyProtection="1"/>
    <xf numFmtId="0" fontId="5" fillId="3" borderId="0" xfId="0" applyFont="1" applyFill="1" applyAlignment="1" applyProtection="1">
      <alignment horizontal="center" vertical="center" textRotation="255"/>
    </xf>
    <xf numFmtId="0" fontId="7" fillId="3" borderId="0" xfId="0" applyFont="1" applyFill="1" applyAlignment="1" applyProtection="1">
      <alignment horizontal="center" vertical="top" textRotation="255" shrinkToFit="1"/>
    </xf>
    <xf numFmtId="0" fontId="5" fillId="2" borderId="21" xfId="0" applyFont="1" applyFill="1" applyBorder="1" applyAlignment="1" applyProtection="1">
      <alignment vertical="center"/>
    </xf>
    <xf numFmtId="0" fontId="7" fillId="3" borderId="0" xfId="0" applyFont="1" applyFill="1" applyAlignment="1" applyProtection="1">
      <alignment vertical="top" textRotation="255" shrinkToFit="1"/>
    </xf>
    <xf numFmtId="0" fontId="7" fillId="3" borderId="0" xfId="0" applyFont="1" applyFill="1" applyAlignment="1" applyProtection="1">
      <alignment horizontal="center" vertical="center"/>
    </xf>
    <xf numFmtId="0" fontId="7" fillId="2" borderId="19" xfId="0" applyFont="1" applyFill="1" applyBorder="1" applyAlignment="1" applyProtection="1">
      <alignment horizontal="center" vertical="center"/>
    </xf>
    <xf numFmtId="0" fontId="7" fillId="2" borderId="1" xfId="0" applyFont="1" applyFill="1" applyBorder="1" applyAlignment="1" applyProtection="1">
      <alignment horizontal="center" vertical="center"/>
    </xf>
    <xf numFmtId="0" fontId="7" fillId="2" borderId="0" xfId="0" applyFont="1" applyFill="1" applyAlignment="1" applyProtection="1">
      <alignment shrinkToFit="1"/>
    </xf>
    <xf numFmtId="49" fontId="7" fillId="2" borderId="48" xfId="0" applyNumberFormat="1" applyFont="1" applyFill="1" applyBorder="1" applyAlignment="1" applyProtection="1">
      <alignment horizontal="center" vertical="center"/>
    </xf>
    <xf numFmtId="0" fontId="5" fillId="2" borderId="0" xfId="0" applyFont="1" applyFill="1" applyAlignment="1" applyProtection="1">
      <alignment vertical="center" shrinkToFit="1"/>
    </xf>
    <xf numFmtId="0" fontId="5" fillId="3" borderId="0" xfId="0" applyFont="1" applyFill="1" applyAlignment="1" applyProtection="1">
      <alignment horizontal="center" vertical="center" shrinkToFit="1"/>
    </xf>
    <xf numFmtId="0" fontId="26" fillId="0" borderId="0" xfId="0" applyFont="1" applyProtection="1">
      <alignment vertical="center"/>
    </xf>
    <xf numFmtId="0" fontId="27" fillId="3" borderId="0" xfId="0" applyFont="1" applyFill="1" applyAlignment="1" applyProtection="1">
      <alignment horizontal="right" shrinkToFit="1"/>
    </xf>
    <xf numFmtId="0" fontId="18" fillId="3" borderId="0" xfId="0" applyFont="1" applyFill="1" applyAlignment="1" applyProtection="1">
      <alignment horizontal="right" shrinkToFit="1"/>
    </xf>
    <xf numFmtId="0" fontId="18" fillId="3" borderId="0" xfId="0" applyFont="1" applyFill="1" applyAlignment="1" applyProtection="1">
      <alignment horizontal="center" shrinkToFit="1"/>
    </xf>
    <xf numFmtId="176" fontId="18" fillId="3" borderId="0" xfId="0" applyNumberFormat="1" applyFont="1" applyFill="1" applyAlignment="1" applyProtection="1">
      <alignment horizontal="right" shrinkToFit="1"/>
    </xf>
    <xf numFmtId="0" fontId="7" fillId="3" borderId="0" xfId="0" applyFont="1" applyFill="1" applyAlignment="1" applyProtection="1">
      <alignment shrinkToFit="1"/>
    </xf>
    <xf numFmtId="49" fontId="7" fillId="2" borderId="50" xfId="0" applyNumberFormat="1" applyFont="1" applyFill="1" applyBorder="1" applyAlignment="1" applyProtection="1">
      <alignment horizontal="center" vertical="center"/>
    </xf>
    <xf numFmtId="49" fontId="7" fillId="2" borderId="50" xfId="0" applyNumberFormat="1" applyFont="1" applyFill="1" applyBorder="1" applyAlignment="1" applyProtection="1">
      <alignment horizontal="center" vertical="center" wrapText="1"/>
    </xf>
    <xf numFmtId="0" fontId="20" fillId="2" borderId="0" xfId="0" applyFont="1" applyFill="1" applyAlignment="1" applyProtection="1">
      <alignment vertical="center" shrinkToFit="1"/>
    </xf>
    <xf numFmtId="49" fontId="7" fillId="2" borderId="50" xfId="0" applyNumberFormat="1" applyFont="1" applyFill="1" applyBorder="1" applyAlignment="1" applyProtection="1">
      <alignment horizontal="center" vertical="center" textRotation="255" shrinkToFit="1"/>
    </xf>
    <xf numFmtId="0" fontId="20" fillId="3" borderId="0" xfId="0" applyFont="1" applyFill="1" applyAlignment="1" applyProtection="1">
      <alignment vertical="center" shrinkToFit="1"/>
    </xf>
    <xf numFmtId="49" fontId="7" fillId="2" borderId="49" xfId="0" applyNumberFormat="1" applyFont="1" applyFill="1" applyBorder="1" applyAlignment="1" applyProtection="1">
      <alignment horizontal="center" vertical="center" textRotation="255" shrinkToFit="1"/>
    </xf>
    <xf numFmtId="0" fontId="18" fillId="2" borderId="0" xfId="0" applyFont="1" applyFill="1" applyAlignment="1" applyProtection="1">
      <alignment shrinkToFit="1"/>
    </xf>
    <xf numFmtId="0" fontId="7" fillId="2" borderId="0" xfId="0" applyFont="1" applyFill="1" applyBorder="1" applyAlignment="1" applyProtection="1">
      <alignment horizontal="left" vertical="center" shrinkToFit="1"/>
    </xf>
    <xf numFmtId="0" fontId="21" fillId="3" borderId="1" xfId="0" applyFont="1" applyFill="1" applyBorder="1" applyAlignment="1" applyProtection="1">
      <alignment shrinkToFit="1"/>
    </xf>
    <xf numFmtId="0" fontId="18" fillId="3" borderId="1" xfId="0" applyFont="1" applyFill="1" applyBorder="1" applyAlignment="1" applyProtection="1">
      <alignment horizontal="right" shrinkToFit="1"/>
    </xf>
    <xf numFmtId="0" fontId="18" fillId="3" borderId="31" xfId="0" applyFont="1" applyFill="1" applyBorder="1" applyAlignment="1" applyProtection="1">
      <alignment horizontal="right" shrinkToFit="1"/>
    </xf>
    <xf numFmtId="0" fontId="21" fillId="3" borderId="0" xfId="0" applyFont="1" applyFill="1" applyAlignment="1" applyProtection="1">
      <alignment horizontal="center" shrinkToFit="1"/>
    </xf>
    <xf numFmtId="176" fontId="18" fillId="3" borderId="1" xfId="0" applyNumberFormat="1" applyFont="1" applyFill="1" applyBorder="1" applyAlignment="1" applyProtection="1">
      <alignment horizontal="right" shrinkToFit="1"/>
    </xf>
    <xf numFmtId="176" fontId="21" fillId="3" borderId="0" xfId="0" applyNumberFormat="1" applyFont="1" applyFill="1" applyAlignment="1" applyProtection="1">
      <alignment horizontal="center" shrinkToFit="1"/>
    </xf>
    <xf numFmtId="0" fontId="18" fillId="3" borderId="0" xfId="0" applyFont="1" applyFill="1" applyBorder="1" applyAlignment="1" applyProtection="1">
      <alignment horizontal="right" shrinkToFit="1"/>
    </xf>
    <xf numFmtId="0" fontId="7" fillId="2" borderId="31" xfId="0" applyFont="1" applyFill="1" applyBorder="1" applyAlignment="1" applyProtection="1">
      <alignment shrinkToFit="1"/>
    </xf>
    <xf numFmtId="0" fontId="7" fillId="2" borderId="6" xfId="0" applyFont="1" applyFill="1" applyBorder="1" applyAlignment="1" applyProtection="1">
      <alignment horizontal="center" vertical="center" shrinkToFit="1"/>
    </xf>
    <xf numFmtId="176" fontId="7" fillId="2" borderId="6" xfId="0" applyNumberFormat="1" applyFont="1" applyFill="1" applyBorder="1" applyAlignment="1" applyProtection="1">
      <alignment horizontal="right" vertical="center" shrinkToFit="1"/>
    </xf>
    <xf numFmtId="0" fontId="7" fillId="2" borderId="5" xfId="0" applyFont="1" applyFill="1" applyBorder="1" applyAlignment="1" applyProtection="1">
      <alignment horizontal="center" vertical="center" shrinkToFit="1"/>
    </xf>
    <xf numFmtId="0" fontId="7" fillId="2" borderId="6" xfId="0" applyFont="1" applyFill="1" applyBorder="1" applyAlignment="1" applyProtection="1">
      <alignment horizontal="right" vertical="center" shrinkToFit="1"/>
    </xf>
    <xf numFmtId="0" fontId="7" fillId="2" borderId="5" xfId="0" applyFont="1" applyFill="1" applyBorder="1" applyAlignment="1" applyProtection="1">
      <alignment horizontal="left" vertical="center" shrinkToFit="1"/>
    </xf>
    <xf numFmtId="0" fontId="18" fillId="3" borderId="1" xfId="0" applyFont="1" applyFill="1" applyBorder="1" applyAlignment="1" applyProtection="1">
      <alignment shrinkToFit="1"/>
    </xf>
    <xf numFmtId="0" fontId="18" fillId="3" borderId="0" xfId="0" applyFont="1" applyFill="1" applyBorder="1" applyAlignment="1" applyProtection="1">
      <alignment shrinkToFit="1"/>
    </xf>
    <xf numFmtId="0" fontId="7" fillId="3" borderId="0" xfId="0" applyFont="1" applyFill="1" applyAlignment="1" applyProtection="1">
      <alignment horizontal="center" shrinkToFit="1"/>
    </xf>
    <xf numFmtId="0" fontId="0" fillId="0" borderId="31" xfId="0" applyBorder="1" applyProtection="1">
      <alignment vertical="center"/>
    </xf>
    <xf numFmtId="0" fontId="23" fillId="0" borderId="13" xfId="0" applyFont="1" applyBorder="1" applyProtection="1">
      <alignment vertical="center"/>
    </xf>
    <xf numFmtId="176" fontId="24" fillId="0" borderId="13" xfId="0" applyNumberFormat="1" applyFont="1" applyBorder="1" applyProtection="1">
      <alignment vertical="center"/>
    </xf>
    <xf numFmtId="0" fontId="25" fillId="0" borderId="14" xfId="0" applyFont="1" applyBorder="1" applyProtection="1">
      <alignment vertical="center"/>
    </xf>
    <xf numFmtId="0" fontId="24" fillId="0" borderId="13" xfId="0" applyFont="1" applyBorder="1" applyAlignment="1" applyProtection="1">
      <alignment horizontal="right" vertical="center"/>
    </xf>
    <xf numFmtId="176" fontId="24" fillId="0" borderId="13" xfId="0" applyNumberFormat="1" applyFont="1" applyBorder="1" applyAlignment="1" applyProtection="1">
      <alignment horizontal="right" vertical="center"/>
    </xf>
    <xf numFmtId="0" fontId="7" fillId="3" borderId="0" xfId="0" applyFont="1" applyFill="1" applyBorder="1" applyAlignment="1" applyProtection="1">
      <alignment vertical="center" textRotation="255" shrinkToFit="1"/>
    </xf>
    <xf numFmtId="0" fontId="7" fillId="3" borderId="0" xfId="0" applyFont="1" applyFill="1" applyBorder="1" applyAlignment="1" applyProtection="1">
      <alignment vertical="center"/>
    </xf>
    <xf numFmtId="0" fontId="7" fillId="3" borderId="0" xfId="0" applyFont="1" applyFill="1" applyBorder="1" applyAlignment="1" applyProtection="1"/>
    <xf numFmtId="0" fontId="7" fillId="3" borderId="0" xfId="0" applyFont="1" applyFill="1" applyBorder="1" applyAlignment="1" applyProtection="1">
      <alignment horizontal="left" vertical="center"/>
    </xf>
    <xf numFmtId="0" fontId="18" fillId="3" borderId="21" xfId="0" applyFont="1" applyFill="1" applyBorder="1" applyAlignment="1" applyProtection="1">
      <alignment horizontal="right" shrinkToFit="1"/>
    </xf>
    <xf numFmtId="0" fontId="7" fillId="2" borderId="10" xfId="1" applyFont="1" applyFill="1" applyBorder="1" applyAlignment="1" applyProtection="1">
      <alignment vertical="center"/>
    </xf>
    <xf numFmtId="0" fontId="16" fillId="0" borderId="30" xfId="0" applyFont="1" applyBorder="1">
      <alignment vertical="center"/>
    </xf>
    <xf numFmtId="0" fontId="16" fillId="0" borderId="4" xfId="0" applyFont="1" applyBorder="1">
      <alignment vertical="center"/>
    </xf>
    <xf numFmtId="0" fontId="16" fillId="0" borderId="4" xfId="0" applyFont="1" applyBorder="1" applyAlignment="1">
      <alignment vertical="center"/>
    </xf>
    <xf numFmtId="0" fontId="16" fillId="0" borderId="18" xfId="0" applyFont="1" applyBorder="1">
      <alignment vertical="center"/>
    </xf>
    <xf numFmtId="0" fontId="16" fillId="0" borderId="0" xfId="0" applyFont="1" applyBorder="1">
      <alignment vertical="center"/>
    </xf>
    <xf numFmtId="0" fontId="16" fillId="0" borderId="0" xfId="0" applyFont="1" applyBorder="1" applyAlignment="1">
      <alignment vertical="center"/>
    </xf>
    <xf numFmtId="0" fontId="16" fillId="0" borderId="31" xfId="0" applyFont="1" applyBorder="1">
      <alignment vertical="center"/>
    </xf>
    <xf numFmtId="0" fontId="16" fillId="0" borderId="21" xfId="0" applyFont="1" applyBorder="1" applyAlignment="1">
      <alignment vertical="center"/>
    </xf>
    <xf numFmtId="0" fontId="16" fillId="0" borderId="26" xfId="0" applyFont="1" applyBorder="1">
      <alignment vertical="center"/>
    </xf>
    <xf numFmtId="0" fontId="16" fillId="0" borderId="13" xfId="0" applyFont="1" applyBorder="1">
      <alignment vertical="center"/>
    </xf>
    <xf numFmtId="0" fontId="16" fillId="0" borderId="13" xfId="0" applyFont="1" applyBorder="1" applyAlignment="1">
      <alignment vertical="center"/>
    </xf>
    <xf numFmtId="0" fontId="16" fillId="0" borderId="32" xfId="0" applyFont="1" applyBorder="1">
      <alignment vertical="center"/>
    </xf>
    <xf numFmtId="0" fontId="1" fillId="0" borderId="21" xfId="1" applyBorder="1" applyAlignment="1" applyProtection="1"/>
    <xf numFmtId="0" fontId="24" fillId="0" borderId="0" xfId="0" applyFont="1" applyFill="1" applyBorder="1" applyProtection="1">
      <alignment vertical="center"/>
    </xf>
    <xf numFmtId="177" fontId="7" fillId="0" borderId="0" xfId="0" applyNumberFormat="1" applyFont="1" applyFill="1" applyBorder="1" applyAlignment="1" applyProtection="1">
      <alignment vertical="center" shrinkToFit="1"/>
      <protection locked="0"/>
    </xf>
    <xf numFmtId="0" fontId="24" fillId="0" borderId="31" xfId="0" applyFont="1" applyFill="1" applyBorder="1" applyProtection="1">
      <alignment vertical="center"/>
    </xf>
    <xf numFmtId="0" fontId="24" fillId="0" borderId="0" xfId="0" applyFont="1">
      <alignment vertical="center"/>
    </xf>
    <xf numFmtId="0" fontId="7" fillId="2" borderId="37" xfId="1" applyFont="1" applyFill="1" applyBorder="1" applyAlignment="1" applyProtection="1">
      <alignment vertical="center" textRotation="255"/>
    </xf>
    <xf numFmtId="0" fontId="0" fillId="0" borderId="4" xfId="0" applyBorder="1" applyProtection="1">
      <alignment vertical="center"/>
    </xf>
    <xf numFmtId="0" fontId="5" fillId="0" borderId="21" xfId="0" applyFont="1" applyFill="1" applyBorder="1" applyAlignment="1" applyProtection="1">
      <alignment horizontal="center" vertical="center"/>
    </xf>
    <xf numFmtId="0" fontId="3" fillId="2" borderId="0" xfId="0" applyFont="1" applyFill="1" applyAlignment="1">
      <alignment vertical="center"/>
    </xf>
    <xf numFmtId="0" fontId="7" fillId="2" borderId="19" xfId="0" applyFont="1" applyFill="1" applyBorder="1" applyAlignment="1" applyProtection="1">
      <alignment horizontal="center" vertical="center" shrinkToFit="1"/>
      <protection locked="0"/>
    </xf>
    <xf numFmtId="0" fontId="5" fillId="3" borderId="0" xfId="0" applyFont="1" applyFill="1" applyAlignment="1" applyProtection="1">
      <alignment horizontal="center" vertical="center" textRotation="255"/>
    </xf>
    <xf numFmtId="0" fontId="7" fillId="3" borderId="0" xfId="0" applyFont="1" applyFill="1" applyAlignment="1" applyProtection="1">
      <alignment horizontal="center" textRotation="255" shrinkToFit="1"/>
    </xf>
    <xf numFmtId="0" fontId="7" fillId="2" borderId="1" xfId="0" applyFont="1" applyFill="1" applyBorder="1" applyAlignment="1" applyProtection="1">
      <alignment horizontal="center" vertical="center"/>
    </xf>
    <xf numFmtId="0" fontId="7" fillId="3" borderId="0" xfId="0" applyFont="1" applyFill="1" applyAlignment="1" applyProtection="1">
      <alignment horizontal="center"/>
    </xf>
    <xf numFmtId="0" fontId="16" fillId="0" borderId="0" xfId="0" applyFont="1" applyAlignment="1" applyProtection="1">
      <alignment vertical="top"/>
    </xf>
    <xf numFmtId="0" fontId="30" fillId="0" borderId="0" xfId="0" applyFont="1" applyProtection="1">
      <alignment vertical="center"/>
    </xf>
    <xf numFmtId="0" fontId="24" fillId="0" borderId="31" xfId="0" applyFont="1" applyBorder="1" applyProtection="1">
      <alignment vertical="center"/>
    </xf>
    <xf numFmtId="0" fontId="16" fillId="0" borderId="30" xfId="0" applyFont="1" applyBorder="1" applyProtection="1">
      <alignment vertical="center"/>
      <protection locked="0"/>
    </xf>
    <xf numFmtId="0" fontId="16" fillId="0" borderId="4" xfId="0" applyFont="1" applyBorder="1" applyProtection="1">
      <alignment vertical="center"/>
      <protection locked="0"/>
    </xf>
    <xf numFmtId="0" fontId="16" fillId="0" borderId="4" xfId="0" applyFont="1" applyBorder="1" applyAlignment="1" applyProtection="1">
      <alignment vertical="center"/>
      <protection locked="0"/>
    </xf>
    <xf numFmtId="0" fontId="16" fillId="0" borderId="18" xfId="0" applyFont="1" applyBorder="1" applyProtection="1">
      <alignment vertical="center"/>
      <protection locked="0"/>
    </xf>
    <xf numFmtId="0" fontId="16" fillId="0" borderId="0" xfId="0" applyFont="1" applyBorder="1" applyProtection="1">
      <alignment vertical="center"/>
      <protection locked="0"/>
    </xf>
    <xf numFmtId="0" fontId="16" fillId="0" borderId="0" xfId="0" applyFont="1" applyBorder="1" applyAlignment="1" applyProtection="1">
      <alignment vertical="center"/>
      <protection locked="0"/>
    </xf>
    <xf numFmtId="0" fontId="16" fillId="0" borderId="31" xfId="0" applyFont="1" applyBorder="1" applyProtection="1">
      <alignment vertical="center"/>
      <protection locked="0"/>
    </xf>
    <xf numFmtId="0" fontId="16" fillId="0" borderId="21" xfId="0" applyFont="1" applyBorder="1" applyAlignment="1" applyProtection="1">
      <alignment vertical="center"/>
      <protection locked="0"/>
    </xf>
    <xf numFmtId="0" fontId="16" fillId="0" borderId="26" xfId="0" applyFont="1" applyBorder="1" applyProtection="1">
      <alignment vertical="center"/>
      <protection locked="0"/>
    </xf>
    <xf numFmtId="0" fontId="16" fillId="0" borderId="13" xfId="0" applyFont="1" applyBorder="1" applyProtection="1">
      <alignment vertical="center"/>
      <protection locked="0"/>
    </xf>
    <xf numFmtId="0" fontId="16" fillId="0" borderId="13" xfId="0" applyFont="1" applyBorder="1" applyAlignment="1" applyProtection="1">
      <alignment vertical="center"/>
      <protection locked="0"/>
    </xf>
    <xf numFmtId="0" fontId="16" fillId="0" borderId="32" xfId="0" applyFont="1" applyBorder="1" applyProtection="1">
      <alignment vertical="center"/>
      <protection locked="0"/>
    </xf>
    <xf numFmtId="0" fontId="31" fillId="0" borderId="0" xfId="0" applyFont="1">
      <alignment vertical="center"/>
    </xf>
    <xf numFmtId="0" fontId="16" fillId="0" borderId="0" xfId="0" applyFont="1" applyAlignment="1">
      <alignment vertical="top"/>
    </xf>
    <xf numFmtId="0" fontId="30" fillId="0" borderId="0" xfId="0" applyFont="1">
      <alignment vertical="center"/>
    </xf>
    <xf numFmtId="0" fontId="1" fillId="0" borderId="0" xfId="1" applyFill="1" applyAlignment="1" applyProtection="1">
      <alignment vertical="center" shrinkToFit="1"/>
    </xf>
    <xf numFmtId="0" fontId="30" fillId="0" borderId="0" xfId="0" applyFont="1" applyFill="1">
      <alignment vertical="center"/>
    </xf>
    <xf numFmtId="0" fontId="16" fillId="0" borderId="0" xfId="0" applyFont="1" applyFill="1" applyAlignment="1">
      <alignment vertical="top"/>
    </xf>
    <xf numFmtId="0" fontId="32" fillId="0" borderId="0" xfId="0" applyFont="1" applyBorder="1">
      <alignment vertical="center"/>
    </xf>
    <xf numFmtId="49" fontId="5" fillId="2" borderId="0" xfId="0" applyNumberFormat="1" applyFont="1" applyFill="1" applyBorder="1" applyAlignment="1" applyProtection="1">
      <alignment horizontal="left" vertical="center" shrinkToFit="1"/>
      <protection locked="0"/>
    </xf>
    <xf numFmtId="49" fontId="4" fillId="2" borderId="21" xfId="0" applyNumberFormat="1" applyFont="1" applyFill="1" applyBorder="1" applyAlignment="1" applyProtection="1">
      <alignment horizontal="left" vertical="center"/>
      <protection locked="0"/>
    </xf>
    <xf numFmtId="49" fontId="4" fillId="2" borderId="0" xfId="0" applyNumberFormat="1" applyFont="1" applyFill="1" applyBorder="1" applyAlignment="1" applyProtection="1">
      <alignment horizontal="left" vertical="center"/>
      <protection locked="0"/>
    </xf>
    <xf numFmtId="49" fontId="4" fillId="2" borderId="31" xfId="0" applyNumberFormat="1" applyFont="1" applyFill="1" applyBorder="1" applyAlignment="1" applyProtection="1">
      <alignment horizontal="left" vertical="center"/>
      <protection locked="0"/>
    </xf>
    <xf numFmtId="49" fontId="5" fillId="2" borderId="21" xfId="0" applyNumberFormat="1" applyFont="1" applyFill="1" applyBorder="1" applyAlignment="1" applyProtection="1">
      <alignment horizontal="left" vertical="center"/>
      <protection locked="0"/>
    </xf>
    <xf numFmtId="49" fontId="5" fillId="2" borderId="0" xfId="0" applyNumberFormat="1" applyFont="1" applyFill="1" applyBorder="1" applyAlignment="1" applyProtection="1">
      <alignment horizontal="left" vertical="center"/>
      <protection locked="0"/>
    </xf>
    <xf numFmtId="49" fontId="5" fillId="2" borderId="31" xfId="0" applyNumberFormat="1" applyFont="1" applyFill="1" applyBorder="1" applyAlignment="1" applyProtection="1">
      <alignment horizontal="left" vertical="center"/>
      <protection locked="0"/>
    </xf>
    <xf numFmtId="0" fontId="0" fillId="0" borderId="4" xfId="0" applyBorder="1" applyAlignment="1" applyProtection="1">
      <alignment horizontal="left" vertical="center"/>
      <protection locked="0"/>
    </xf>
    <xf numFmtId="0" fontId="0" fillId="0" borderId="18" xfId="0" applyBorder="1" applyAlignment="1" applyProtection="1">
      <alignment horizontal="left" vertical="center"/>
      <protection locked="0"/>
    </xf>
    <xf numFmtId="0" fontId="0" fillId="0" borderId="10" xfId="0" applyBorder="1" applyAlignment="1" applyProtection="1">
      <alignment horizontal="left" vertical="center"/>
      <protection locked="0"/>
    </xf>
    <xf numFmtId="0" fontId="0" fillId="0" borderId="16" xfId="0" applyBorder="1" applyAlignment="1" applyProtection="1">
      <alignment horizontal="left" vertical="center"/>
      <protection locked="0"/>
    </xf>
    <xf numFmtId="0" fontId="12" fillId="2" borderId="0" xfId="1" applyFont="1" applyFill="1" applyAlignment="1" applyProtection="1">
      <alignment horizontal="center" vertical="top"/>
    </xf>
    <xf numFmtId="0" fontId="7" fillId="2" borderId="29" xfId="1" applyFont="1" applyFill="1" applyBorder="1" applyAlignment="1" applyProtection="1">
      <alignment horizontal="center" vertical="center"/>
    </xf>
    <xf numFmtId="0" fontId="7" fillId="2" borderId="6" xfId="1" applyFont="1" applyFill="1" applyBorder="1" applyAlignment="1" applyProtection="1">
      <alignment horizontal="center" vertical="center"/>
    </xf>
    <xf numFmtId="0" fontId="7" fillId="0" borderId="9" xfId="0" applyFont="1" applyBorder="1" applyAlignment="1">
      <alignment horizontal="center" vertical="center"/>
    </xf>
    <xf numFmtId="0" fontId="7" fillId="0" borderId="7" xfId="0" applyFont="1" applyBorder="1" applyAlignment="1">
      <alignment horizontal="center" vertical="center"/>
    </xf>
    <xf numFmtId="0" fontId="7" fillId="2" borderId="41" xfId="1" applyFont="1" applyFill="1" applyBorder="1" applyAlignment="1" applyProtection="1">
      <alignment horizontal="left" vertical="center"/>
      <protection locked="0"/>
    </xf>
    <xf numFmtId="0" fontId="7" fillId="2" borderId="44" xfId="1" applyFont="1" applyFill="1" applyBorder="1" applyAlignment="1" applyProtection="1">
      <alignment horizontal="left" vertical="center"/>
      <protection locked="0"/>
    </xf>
    <xf numFmtId="0" fontId="7" fillId="2" borderId="13" xfId="1" applyFont="1" applyFill="1" applyBorder="1" applyAlignment="1" applyProtection="1">
      <alignment horizontal="left" vertical="center"/>
      <protection locked="0"/>
    </xf>
    <xf numFmtId="0" fontId="7" fillId="2" borderId="32" xfId="1" applyFont="1" applyFill="1" applyBorder="1" applyAlignment="1" applyProtection="1">
      <alignment horizontal="left" vertical="center"/>
      <protection locked="0"/>
    </xf>
    <xf numFmtId="0" fontId="7" fillId="2" borderId="6" xfId="1" applyFont="1" applyFill="1" applyBorder="1" applyAlignment="1" applyProtection="1">
      <alignment horizontal="center" vertical="center"/>
      <protection locked="0"/>
    </xf>
    <xf numFmtId="0" fontId="7" fillId="2" borderId="5" xfId="1" applyFont="1" applyFill="1" applyBorder="1" applyAlignment="1" applyProtection="1">
      <alignment horizontal="center" vertical="center"/>
      <protection locked="0"/>
    </xf>
    <xf numFmtId="0" fontId="7" fillId="2" borderId="15" xfId="1" applyFont="1" applyFill="1" applyBorder="1" applyAlignment="1" applyProtection="1">
      <alignment horizontal="left" vertical="center" wrapText="1"/>
    </xf>
    <xf numFmtId="0" fontId="7" fillId="2" borderId="4" xfId="1" applyFont="1" applyFill="1" applyBorder="1" applyAlignment="1" applyProtection="1">
      <alignment horizontal="left" vertical="center" wrapText="1"/>
    </xf>
    <xf numFmtId="0" fontId="7" fillId="2" borderId="27" xfId="1" applyFont="1" applyFill="1" applyBorder="1" applyAlignment="1" applyProtection="1">
      <alignment horizontal="left" vertical="center" wrapText="1"/>
    </xf>
    <xf numFmtId="0" fontId="7" fillId="2" borderId="10" xfId="1" applyFont="1" applyFill="1" applyBorder="1" applyAlignment="1" applyProtection="1">
      <alignment horizontal="left" vertical="center" wrapText="1"/>
    </xf>
    <xf numFmtId="0" fontId="7" fillId="2" borderId="51" xfId="1" applyFont="1" applyFill="1" applyBorder="1" applyAlignment="1" applyProtection="1">
      <alignment horizontal="center" vertical="center" textRotation="255"/>
    </xf>
    <xf numFmtId="0" fontId="7" fillId="2" borderId="52" xfId="1" applyFont="1" applyFill="1" applyBorder="1" applyAlignment="1" applyProtection="1">
      <alignment horizontal="center" vertical="center" textRotation="255"/>
    </xf>
    <xf numFmtId="0" fontId="7" fillId="2" borderId="53" xfId="1" applyFont="1" applyFill="1" applyBorder="1" applyAlignment="1" applyProtection="1">
      <alignment horizontal="center" vertical="center" textRotation="255"/>
    </xf>
    <xf numFmtId="0" fontId="7" fillId="2" borderId="9" xfId="1" applyFont="1" applyFill="1" applyBorder="1" applyAlignment="1" applyProtection="1">
      <alignment horizontal="center" vertical="center"/>
    </xf>
    <xf numFmtId="0" fontId="7" fillId="2" borderId="8" xfId="1" applyFont="1" applyFill="1" applyBorder="1" applyAlignment="1" applyProtection="1">
      <alignment horizontal="center" vertical="center"/>
    </xf>
    <xf numFmtId="0" fontId="7" fillId="2" borderId="10" xfId="1" applyFont="1" applyFill="1" applyBorder="1" applyAlignment="1" applyProtection="1">
      <alignment horizontal="center" vertical="center"/>
      <protection locked="0"/>
    </xf>
    <xf numFmtId="0" fontId="7" fillId="2" borderId="42" xfId="1" applyFont="1" applyFill="1" applyBorder="1" applyAlignment="1" applyProtection="1">
      <alignment horizontal="center" vertical="center"/>
      <protection locked="0"/>
    </xf>
    <xf numFmtId="0" fontId="5" fillId="2" borderId="8" xfId="1" applyFont="1" applyFill="1" applyBorder="1" applyAlignment="1" applyProtection="1">
      <alignment horizontal="center" vertical="center"/>
    </xf>
    <xf numFmtId="0" fontId="5" fillId="2" borderId="7" xfId="1" applyFont="1" applyFill="1" applyBorder="1" applyAlignment="1" applyProtection="1">
      <alignment horizontal="center" vertical="center"/>
    </xf>
    <xf numFmtId="0" fontId="7" fillId="2" borderId="9" xfId="1" applyFont="1" applyFill="1" applyBorder="1" applyAlignment="1" applyProtection="1">
      <alignment horizontal="center" vertical="center" wrapText="1"/>
      <protection locked="0"/>
    </xf>
    <xf numFmtId="0" fontId="7" fillId="2" borderId="8" xfId="1" applyFont="1" applyFill="1" applyBorder="1" applyAlignment="1" applyProtection="1">
      <alignment horizontal="center" vertical="center" wrapText="1"/>
      <protection locked="0"/>
    </xf>
    <xf numFmtId="0" fontId="7" fillId="2" borderId="7" xfId="1" applyFont="1" applyFill="1" applyBorder="1" applyAlignment="1" applyProtection="1">
      <alignment horizontal="center" vertical="center" wrapText="1"/>
      <protection locked="0"/>
    </xf>
    <xf numFmtId="0" fontId="7" fillId="2" borderId="47" xfId="1" applyFont="1" applyFill="1" applyBorder="1" applyAlignment="1" applyProtection="1">
      <alignment horizontal="left" vertical="center" wrapText="1"/>
    </xf>
    <xf numFmtId="0" fontId="7" fillId="2" borderId="41" xfId="1" applyFont="1" applyFill="1" applyBorder="1" applyAlignment="1" applyProtection="1">
      <alignment horizontal="left" vertical="center" wrapText="1"/>
    </xf>
    <xf numFmtId="0" fontId="7" fillId="2" borderId="46" xfId="1" applyFont="1" applyFill="1" applyBorder="1" applyAlignment="1" applyProtection="1">
      <alignment horizontal="left" vertical="center" wrapText="1"/>
    </xf>
    <xf numFmtId="0" fontId="7" fillId="2" borderId="13" xfId="1" applyFont="1" applyFill="1" applyBorder="1" applyAlignment="1" applyProtection="1">
      <alignment horizontal="left" vertical="center" wrapText="1"/>
    </xf>
    <xf numFmtId="0" fontId="7" fillId="2" borderId="22" xfId="1" applyFont="1" applyFill="1" applyBorder="1" applyAlignment="1" applyProtection="1">
      <alignment horizontal="center" vertical="center" wrapText="1"/>
    </xf>
    <xf numFmtId="0" fontId="7" fillId="2" borderId="17" xfId="1" applyFont="1" applyFill="1" applyBorder="1" applyAlignment="1" applyProtection="1">
      <alignment horizontal="center" vertical="center" wrapText="1"/>
    </xf>
    <xf numFmtId="0" fontId="7" fillId="2" borderId="23" xfId="1" applyFont="1" applyFill="1" applyBorder="1" applyAlignment="1" applyProtection="1">
      <alignment horizontal="center" vertical="center" wrapText="1"/>
    </xf>
    <xf numFmtId="0" fontId="7" fillId="2" borderId="25" xfId="1" applyFont="1" applyFill="1" applyBorder="1" applyAlignment="1" applyProtection="1">
      <alignment horizontal="left" vertical="center" wrapText="1"/>
      <protection locked="0"/>
    </xf>
    <xf numFmtId="0" fontId="7" fillId="2" borderId="2" xfId="1" applyFont="1" applyFill="1" applyBorder="1" applyAlignment="1" applyProtection="1">
      <alignment horizontal="left" vertical="center" wrapText="1"/>
      <protection locked="0"/>
    </xf>
    <xf numFmtId="0" fontId="7" fillId="2" borderId="3" xfId="1" applyFont="1" applyFill="1" applyBorder="1" applyAlignment="1" applyProtection="1">
      <alignment horizontal="left" vertical="center" wrapText="1"/>
      <protection locked="0"/>
    </xf>
    <xf numFmtId="0" fontId="4" fillId="2" borderId="2" xfId="1" applyFont="1" applyFill="1" applyBorder="1" applyAlignment="1" applyProtection="1">
      <alignment vertical="center" wrapText="1" shrinkToFit="1"/>
    </xf>
    <xf numFmtId="0" fontId="4" fillId="2" borderId="2" xfId="1" applyFont="1" applyFill="1" applyBorder="1" applyAlignment="1" applyProtection="1">
      <alignment vertical="center" shrinkToFit="1"/>
    </xf>
    <xf numFmtId="0" fontId="4" fillId="2" borderId="48" xfId="1" applyFont="1" applyFill="1" applyBorder="1" applyAlignment="1" applyProtection="1">
      <alignment horizontal="center" vertical="center" wrapText="1" shrinkToFit="1"/>
    </xf>
    <xf numFmtId="0" fontId="4" fillId="2" borderId="49" xfId="1" applyFont="1" applyFill="1" applyBorder="1" applyAlignment="1" applyProtection="1">
      <alignment horizontal="center" vertical="center" wrapText="1" shrinkToFit="1"/>
    </xf>
    <xf numFmtId="0" fontId="4" fillId="2" borderId="19" xfId="1" applyFont="1" applyFill="1" applyBorder="1" applyAlignment="1" applyProtection="1">
      <alignment horizontal="center" vertical="center" wrapText="1" shrinkToFit="1"/>
    </xf>
    <xf numFmtId="0" fontId="4" fillId="2" borderId="2" xfId="1" applyFont="1" applyFill="1" applyBorder="1" applyAlignment="1" applyProtection="1">
      <alignment horizontal="center" vertical="center" wrapText="1" shrinkToFit="1"/>
    </xf>
    <xf numFmtId="0" fontId="4" fillId="2" borderId="3" xfId="1" applyFont="1" applyFill="1" applyBorder="1" applyAlignment="1" applyProtection="1">
      <alignment horizontal="center" vertical="center" wrapText="1" shrinkToFit="1"/>
    </xf>
    <xf numFmtId="0" fontId="4" fillId="2" borderId="30" xfId="1" applyFont="1" applyFill="1" applyBorder="1" applyAlignment="1" applyProtection="1">
      <alignment horizontal="center" vertical="center" textRotation="255" wrapText="1" shrinkToFit="1"/>
    </xf>
    <xf numFmtId="0" fontId="4" fillId="2" borderId="18" xfId="1" applyFont="1" applyFill="1" applyBorder="1" applyAlignment="1" applyProtection="1">
      <alignment horizontal="center" vertical="center" textRotation="255" wrapText="1" shrinkToFit="1"/>
    </xf>
    <xf numFmtId="0" fontId="4" fillId="2" borderId="26" xfId="1" applyFont="1" applyFill="1" applyBorder="1" applyAlignment="1" applyProtection="1">
      <alignment horizontal="center" vertical="center" textRotation="255" wrapText="1" shrinkToFit="1"/>
    </xf>
    <xf numFmtId="0" fontId="4" fillId="2" borderId="32" xfId="1" applyFont="1" applyFill="1" applyBorder="1" applyAlignment="1" applyProtection="1">
      <alignment horizontal="center" vertical="center" textRotation="255" wrapText="1" shrinkToFit="1"/>
    </xf>
    <xf numFmtId="0" fontId="4" fillId="2" borderId="30" xfId="1" applyFont="1" applyFill="1" applyBorder="1" applyAlignment="1" applyProtection="1">
      <alignment horizontal="center" vertical="center" wrapText="1" shrinkToFit="1"/>
    </xf>
    <xf numFmtId="0" fontId="4" fillId="2" borderId="4" xfId="1" applyFont="1" applyFill="1" applyBorder="1" applyAlignment="1" applyProtection="1">
      <alignment horizontal="center" vertical="center" wrapText="1" shrinkToFit="1"/>
    </xf>
    <xf numFmtId="0" fontId="4" fillId="2" borderId="18" xfId="1" applyFont="1" applyFill="1" applyBorder="1" applyAlignment="1" applyProtection="1">
      <alignment horizontal="center" vertical="center" wrapText="1" shrinkToFit="1"/>
    </xf>
    <xf numFmtId="0" fontId="4" fillId="2" borderId="26" xfId="1" applyFont="1" applyFill="1" applyBorder="1" applyAlignment="1" applyProtection="1">
      <alignment horizontal="center" vertical="center" wrapText="1" shrinkToFit="1"/>
    </xf>
    <xf numFmtId="0" fontId="4" fillId="2" borderId="13" xfId="1" applyFont="1" applyFill="1" applyBorder="1" applyAlignment="1" applyProtection="1">
      <alignment horizontal="center" vertical="center" wrapText="1" shrinkToFit="1"/>
    </xf>
    <xf numFmtId="0" fontId="4" fillId="2" borderId="32" xfId="1" applyFont="1" applyFill="1" applyBorder="1" applyAlignment="1" applyProtection="1">
      <alignment horizontal="center" vertical="center" wrapText="1" shrinkToFit="1"/>
    </xf>
    <xf numFmtId="0" fontId="4" fillId="2" borderId="19" xfId="1" applyFont="1" applyFill="1" applyBorder="1" applyAlignment="1" applyProtection="1">
      <alignment horizontal="center" vertical="center" textRotation="255" wrapText="1" shrinkToFit="1"/>
    </xf>
    <xf numFmtId="0" fontId="4" fillId="2" borderId="3" xfId="1" applyFont="1" applyFill="1" applyBorder="1" applyAlignment="1" applyProtection="1">
      <alignment horizontal="center" vertical="center" textRotation="255" wrapText="1" shrinkToFit="1"/>
    </xf>
    <xf numFmtId="0" fontId="4" fillId="2" borderId="2" xfId="1" applyFont="1" applyFill="1" applyBorder="1" applyAlignment="1" applyProtection="1">
      <alignment horizontal="center" vertical="center" textRotation="255" wrapText="1" shrinkToFit="1"/>
    </xf>
    <xf numFmtId="0" fontId="4" fillId="2" borderId="19" xfId="1" applyFont="1" applyFill="1" applyBorder="1" applyAlignment="1" applyProtection="1">
      <alignment horizontal="center" vertical="center" wrapText="1" shrinkToFit="1"/>
      <protection locked="0"/>
    </xf>
    <xf numFmtId="0" fontId="4" fillId="2" borderId="3" xfId="1" applyFont="1" applyFill="1" applyBorder="1" applyAlignment="1" applyProtection="1">
      <alignment horizontal="center" vertical="center" wrapText="1" shrinkToFit="1"/>
      <protection locked="0"/>
    </xf>
    <xf numFmtId="0" fontId="4" fillId="2" borderId="2" xfId="1" applyFont="1" applyFill="1" applyBorder="1" applyAlignment="1" applyProtection="1">
      <alignment horizontal="center" vertical="center" wrapText="1" shrinkToFit="1"/>
      <protection locked="0"/>
    </xf>
    <xf numFmtId="0" fontId="4" fillId="6" borderId="19" xfId="1" applyFont="1" applyFill="1" applyBorder="1" applyAlignment="1" applyProtection="1">
      <alignment horizontal="center" vertical="center" wrapText="1" shrinkToFit="1"/>
    </xf>
    <xf numFmtId="0" fontId="4" fillId="6" borderId="3" xfId="1" applyFont="1" applyFill="1" applyBorder="1" applyAlignment="1" applyProtection="1">
      <alignment horizontal="center" vertical="center" wrapText="1" shrinkToFit="1"/>
    </xf>
    <xf numFmtId="0" fontId="4" fillId="2" borderId="30" xfId="1" applyFont="1" applyFill="1" applyBorder="1" applyAlignment="1" applyProtection="1">
      <alignment horizontal="center" vertical="center" wrapText="1" shrinkToFit="1"/>
      <protection locked="0"/>
    </xf>
    <xf numFmtId="0" fontId="4" fillId="2" borderId="4" xfId="1" applyFont="1" applyFill="1" applyBorder="1" applyAlignment="1" applyProtection="1">
      <alignment horizontal="center" vertical="center" wrapText="1" shrinkToFit="1"/>
      <protection locked="0"/>
    </xf>
    <xf numFmtId="0" fontId="4" fillId="2" borderId="18" xfId="1" applyFont="1" applyFill="1" applyBorder="1" applyAlignment="1" applyProtection="1">
      <alignment horizontal="center" vertical="center" wrapText="1" shrinkToFit="1"/>
      <protection locked="0"/>
    </xf>
    <xf numFmtId="0" fontId="4" fillId="2" borderId="21" xfId="1" applyFont="1" applyFill="1" applyBorder="1" applyAlignment="1" applyProtection="1">
      <alignment horizontal="center" vertical="center" wrapText="1" shrinkToFit="1"/>
      <protection locked="0"/>
    </xf>
    <xf numFmtId="0" fontId="4" fillId="2" borderId="0" xfId="1" applyFont="1" applyFill="1" applyBorder="1" applyAlignment="1" applyProtection="1">
      <alignment horizontal="center" vertical="center" wrapText="1" shrinkToFit="1"/>
      <protection locked="0"/>
    </xf>
    <xf numFmtId="0" fontId="4" fillId="2" borderId="31" xfId="1" applyFont="1" applyFill="1" applyBorder="1" applyAlignment="1" applyProtection="1">
      <alignment horizontal="center" vertical="center" wrapText="1" shrinkToFit="1"/>
      <protection locked="0"/>
    </xf>
    <xf numFmtId="0" fontId="4" fillId="2" borderId="26" xfId="1" applyFont="1" applyFill="1" applyBorder="1" applyAlignment="1" applyProtection="1">
      <alignment horizontal="center" vertical="center" wrapText="1" shrinkToFit="1"/>
      <protection locked="0"/>
    </xf>
    <xf numFmtId="0" fontId="4" fillId="2" borderId="13" xfId="1" applyFont="1" applyFill="1" applyBorder="1" applyAlignment="1" applyProtection="1">
      <alignment horizontal="center" vertical="center" wrapText="1" shrinkToFit="1"/>
      <protection locked="0"/>
    </xf>
    <xf numFmtId="0" fontId="4" fillId="2" borderId="32" xfId="1" applyFont="1" applyFill="1" applyBorder="1" applyAlignment="1" applyProtection="1">
      <alignment horizontal="center" vertical="center" wrapText="1" shrinkToFit="1"/>
      <protection locked="0"/>
    </xf>
    <xf numFmtId="0" fontId="7" fillId="2" borderId="4" xfId="0" applyFont="1" applyFill="1" applyBorder="1" applyAlignment="1" applyProtection="1">
      <alignment horizontal="left" vertical="center" shrinkToFit="1"/>
    </xf>
    <xf numFmtId="0" fontId="7" fillId="2" borderId="18" xfId="0" applyFont="1" applyFill="1" applyBorder="1" applyAlignment="1" applyProtection="1">
      <alignment horizontal="left" vertical="center" shrinkToFit="1"/>
    </xf>
    <xf numFmtId="0" fontId="7" fillId="2" borderId="0" xfId="0" applyFont="1" applyFill="1" applyBorder="1" applyAlignment="1" applyProtection="1">
      <alignment horizontal="center" vertical="center" shrinkToFit="1"/>
    </xf>
    <xf numFmtId="0" fontId="16" fillId="0" borderId="21" xfId="0" applyFont="1" applyBorder="1" applyAlignment="1">
      <alignment horizontal="center" vertical="center"/>
    </xf>
    <xf numFmtId="0" fontId="16" fillId="0" borderId="0" xfId="0" applyFont="1" applyBorder="1" applyAlignment="1">
      <alignment horizontal="center" vertical="center"/>
    </xf>
    <xf numFmtId="0" fontId="7" fillId="2" borderId="13" xfId="0" applyFont="1" applyFill="1" applyBorder="1" applyAlignment="1" applyProtection="1">
      <alignment horizontal="left" vertical="center" shrinkToFit="1"/>
    </xf>
    <xf numFmtId="0" fontId="24" fillId="0" borderId="21" xfId="0" applyFont="1" applyFill="1" applyBorder="1" applyAlignment="1" applyProtection="1">
      <alignment horizontal="center" vertical="center"/>
    </xf>
    <xf numFmtId="0" fontId="24" fillId="0" borderId="0" xfId="0" applyFont="1" applyFill="1" applyBorder="1" applyAlignment="1" applyProtection="1">
      <alignment horizontal="center" vertical="center"/>
    </xf>
    <xf numFmtId="177" fontId="7" fillId="6" borderId="13" xfId="0" applyNumberFormat="1" applyFont="1" applyFill="1" applyBorder="1" applyAlignment="1" applyProtection="1">
      <alignment horizontal="center" vertical="center" shrinkToFit="1"/>
      <protection locked="0"/>
    </xf>
    <xf numFmtId="0" fontId="7" fillId="2" borderId="32" xfId="0" applyFont="1" applyFill="1" applyBorder="1" applyAlignment="1" applyProtection="1">
      <alignment horizontal="left" vertical="center" shrinkToFit="1"/>
    </xf>
    <xf numFmtId="0" fontId="4" fillId="6" borderId="2" xfId="1" applyFont="1" applyFill="1" applyBorder="1" applyAlignment="1" applyProtection="1">
      <alignment horizontal="center" vertical="center" wrapText="1" shrinkToFit="1"/>
    </xf>
    <xf numFmtId="0" fontId="7" fillId="2" borderId="30" xfId="0" applyFont="1" applyFill="1" applyBorder="1" applyAlignment="1" applyProtection="1">
      <alignment horizontal="center" vertical="center" shrinkToFit="1"/>
    </xf>
    <xf numFmtId="0" fontId="7" fillId="2" borderId="4" xfId="0" applyFont="1" applyFill="1" applyBorder="1" applyAlignment="1" applyProtection="1">
      <alignment horizontal="center" vertical="center" shrinkToFit="1"/>
    </xf>
    <xf numFmtId="0" fontId="7" fillId="2" borderId="4" xfId="0" applyFont="1" applyFill="1" applyBorder="1" applyAlignment="1" applyProtection="1">
      <alignment horizontal="center" vertical="center" wrapText="1" shrinkToFit="1"/>
    </xf>
    <xf numFmtId="0" fontId="7" fillId="6" borderId="4" xfId="0" applyFont="1" applyFill="1" applyBorder="1" applyAlignment="1" applyProtection="1">
      <alignment horizontal="center" vertical="center" shrinkToFit="1"/>
    </xf>
    <xf numFmtId="0" fontId="7" fillId="2" borderId="18" xfId="0" applyFont="1" applyFill="1" applyBorder="1" applyAlignment="1">
      <alignment horizontal="center" vertical="center" shrinkToFit="1"/>
    </xf>
    <xf numFmtId="0" fontId="7" fillId="2" borderId="32" xfId="0" applyFont="1" applyFill="1" applyBorder="1" applyAlignment="1">
      <alignment horizontal="center" vertical="center" shrinkToFit="1"/>
    </xf>
    <xf numFmtId="0" fontId="7" fillId="2" borderId="47" xfId="0" applyFont="1" applyFill="1" applyBorder="1" applyAlignment="1" applyProtection="1">
      <alignment horizontal="center" vertical="center" wrapText="1"/>
    </xf>
    <xf numFmtId="0" fontId="7" fillId="2" borderId="41" xfId="0" applyFont="1" applyFill="1" applyBorder="1" applyAlignment="1" applyProtection="1">
      <alignment horizontal="center" vertical="center" wrapText="1"/>
    </xf>
    <xf numFmtId="0" fontId="7" fillId="2" borderId="46" xfId="0" applyFont="1" applyFill="1" applyBorder="1" applyAlignment="1" applyProtection="1">
      <alignment horizontal="center" vertical="center" wrapText="1"/>
    </xf>
    <xf numFmtId="0" fontId="7" fillId="2" borderId="13" xfId="0" applyFont="1" applyFill="1" applyBorder="1" applyAlignment="1" applyProtection="1">
      <alignment horizontal="center" vertical="center" wrapText="1"/>
    </xf>
    <xf numFmtId="0" fontId="7" fillId="2" borderId="13" xfId="0" applyFont="1" applyFill="1" applyBorder="1" applyAlignment="1"/>
    <xf numFmtId="0" fontId="7" fillId="2" borderId="4" xfId="0" applyFont="1" applyFill="1" applyBorder="1" applyAlignment="1">
      <alignment horizontal="center" vertical="center" shrinkToFit="1"/>
    </xf>
    <xf numFmtId="0" fontId="7" fillId="2" borderId="13" xfId="0" applyFont="1" applyFill="1" applyBorder="1" applyAlignment="1">
      <alignment horizontal="center" vertical="center" shrinkToFit="1"/>
    </xf>
    <xf numFmtId="0" fontId="7" fillId="2" borderId="45" xfId="0" applyFont="1" applyFill="1" applyBorder="1" applyAlignment="1">
      <alignment horizontal="center" vertical="center" shrinkToFit="1"/>
    </xf>
    <xf numFmtId="0" fontId="7" fillId="2" borderId="14" xfId="0" applyFont="1" applyFill="1" applyBorder="1" applyAlignment="1">
      <alignment horizontal="center" vertical="center" shrinkToFit="1"/>
    </xf>
    <xf numFmtId="0" fontId="7" fillId="2" borderId="15" xfId="0" applyFont="1" applyFill="1" applyBorder="1" applyAlignment="1">
      <alignment horizontal="center" vertical="center" shrinkToFit="1"/>
    </xf>
    <xf numFmtId="0" fontId="7" fillId="2" borderId="46" xfId="0" applyFont="1" applyFill="1" applyBorder="1" applyAlignment="1">
      <alignment horizontal="center" vertical="center" shrinkToFit="1"/>
    </xf>
    <xf numFmtId="0" fontId="7" fillId="2" borderId="19" xfId="0" applyFont="1" applyFill="1" applyBorder="1" applyAlignment="1" applyProtection="1">
      <alignment horizontal="center" vertical="center" shrinkToFit="1"/>
      <protection locked="0"/>
    </xf>
    <xf numFmtId="0" fontId="7" fillId="2" borderId="3" xfId="0" applyFont="1" applyFill="1" applyBorder="1" applyAlignment="1" applyProtection="1">
      <alignment horizontal="center" vertical="center" shrinkToFit="1"/>
      <protection locked="0"/>
    </xf>
    <xf numFmtId="0" fontId="7" fillId="2" borderId="19" xfId="0" applyFont="1" applyFill="1" applyBorder="1" applyAlignment="1" applyProtection="1">
      <alignment horizontal="left" vertical="center"/>
      <protection locked="0"/>
    </xf>
    <xf numFmtId="0" fontId="7" fillId="2" borderId="2" xfId="0" applyFont="1" applyFill="1" applyBorder="1" applyAlignment="1" applyProtection="1">
      <alignment horizontal="left" vertical="center"/>
      <protection locked="0"/>
    </xf>
    <xf numFmtId="0" fontId="0" fillId="0" borderId="3" xfId="0" applyBorder="1" applyAlignment="1">
      <alignment horizontal="left" vertical="center"/>
    </xf>
    <xf numFmtId="49" fontId="7" fillId="2" borderId="21" xfId="0" applyNumberFormat="1" applyFont="1" applyFill="1" applyBorder="1" applyAlignment="1" applyProtection="1">
      <alignment horizontal="left" vertical="center" shrinkToFit="1"/>
      <protection locked="0"/>
    </xf>
    <xf numFmtId="49" fontId="7" fillId="2" borderId="0" xfId="0" applyNumberFormat="1" applyFont="1" applyFill="1" applyBorder="1" applyAlignment="1" applyProtection="1">
      <alignment horizontal="left" vertical="center" shrinkToFit="1"/>
      <protection locked="0"/>
    </xf>
    <xf numFmtId="49" fontId="7" fillId="2" borderId="31" xfId="0" applyNumberFormat="1" applyFont="1" applyFill="1" applyBorder="1" applyAlignment="1" applyProtection="1">
      <alignment horizontal="left" vertical="center" shrinkToFit="1"/>
      <protection locked="0"/>
    </xf>
    <xf numFmtId="49" fontId="7" fillId="2" borderId="26" xfId="0" applyNumberFormat="1" applyFont="1" applyFill="1" applyBorder="1" applyAlignment="1" applyProtection="1">
      <alignment horizontal="left" vertical="center" shrinkToFit="1"/>
      <protection locked="0"/>
    </xf>
    <xf numFmtId="49" fontId="7" fillId="2" borderId="13" xfId="0" applyNumberFormat="1" applyFont="1" applyFill="1" applyBorder="1" applyAlignment="1" applyProtection="1">
      <alignment horizontal="left" vertical="center" shrinkToFit="1"/>
      <protection locked="0"/>
    </xf>
    <xf numFmtId="49" fontId="7" fillId="2" borderId="32" xfId="0" applyNumberFormat="1" applyFont="1" applyFill="1" applyBorder="1" applyAlignment="1" applyProtection="1">
      <alignment horizontal="left" vertical="center" shrinkToFit="1"/>
      <protection locked="0"/>
    </xf>
    <xf numFmtId="49" fontId="7" fillId="2" borderId="30" xfId="0" applyNumberFormat="1" applyFont="1" applyFill="1" applyBorder="1" applyAlignment="1" applyProtection="1">
      <alignment horizontal="left" vertical="center" shrinkToFit="1"/>
      <protection locked="0"/>
    </xf>
    <xf numFmtId="49" fontId="7" fillId="2" borderId="4" xfId="0" applyNumberFormat="1" applyFont="1" applyFill="1" applyBorder="1" applyAlignment="1" applyProtection="1">
      <alignment horizontal="left" vertical="center" shrinkToFit="1"/>
      <protection locked="0"/>
    </xf>
    <xf numFmtId="49" fontId="7" fillId="2" borderId="18" xfId="0" applyNumberFormat="1" applyFont="1" applyFill="1" applyBorder="1" applyAlignment="1" applyProtection="1">
      <alignment horizontal="left" vertical="center" shrinkToFit="1"/>
      <protection locked="0"/>
    </xf>
    <xf numFmtId="0" fontId="7" fillId="2" borderId="13" xfId="0" applyFont="1" applyFill="1" applyBorder="1" applyAlignment="1" applyProtection="1">
      <alignment horizontal="left" vertical="center" wrapText="1" shrinkToFit="1"/>
    </xf>
    <xf numFmtId="0" fontId="7" fillId="2" borderId="1" xfId="0" applyFont="1" applyFill="1" applyBorder="1" applyAlignment="1">
      <alignment horizontal="center" vertical="center"/>
    </xf>
    <xf numFmtId="0" fontId="7" fillId="2" borderId="48" xfId="0" applyFont="1" applyFill="1" applyBorder="1" applyAlignment="1">
      <alignment horizontal="center" vertical="center"/>
    </xf>
    <xf numFmtId="0" fontId="7" fillId="2" borderId="30" xfId="0" applyFont="1" applyFill="1" applyBorder="1" applyAlignment="1">
      <alignment horizontal="center" vertical="center"/>
    </xf>
    <xf numFmtId="0" fontId="7" fillId="2" borderId="18" xfId="0" applyFont="1" applyFill="1" applyBorder="1" applyAlignment="1">
      <alignment horizontal="center" vertical="center"/>
    </xf>
    <xf numFmtId="0" fontId="7" fillId="2" borderId="26" xfId="0" applyFont="1" applyFill="1" applyBorder="1" applyAlignment="1">
      <alignment horizontal="center" vertical="center"/>
    </xf>
    <xf numFmtId="0" fontId="7" fillId="2" borderId="32" xfId="0" applyFont="1" applyFill="1" applyBorder="1" applyAlignment="1">
      <alignment horizontal="center" vertical="center"/>
    </xf>
    <xf numFmtId="0" fontId="7" fillId="2" borderId="30" xfId="0" applyFont="1" applyFill="1" applyBorder="1" applyAlignment="1">
      <alignment horizontal="center" vertical="center" shrinkToFit="1"/>
    </xf>
    <xf numFmtId="0" fontId="0" fillId="0" borderId="18" xfId="0" applyBorder="1" applyAlignment="1">
      <alignment horizontal="center" vertical="center" shrinkToFit="1"/>
    </xf>
    <xf numFmtId="0" fontId="7" fillId="2" borderId="26" xfId="0" applyFont="1" applyFill="1" applyBorder="1" applyAlignment="1">
      <alignment horizontal="center" vertical="center" shrinkToFit="1"/>
    </xf>
    <xf numFmtId="0" fontId="0" fillId="0" borderId="32" xfId="0" applyBorder="1" applyAlignment="1">
      <alignment horizontal="center" vertical="center" shrinkToFit="1"/>
    </xf>
    <xf numFmtId="0" fontId="7" fillId="2" borderId="1" xfId="0" applyFont="1" applyFill="1" applyBorder="1" applyAlignment="1">
      <alignment horizontal="center" vertical="center" shrinkToFit="1"/>
    </xf>
    <xf numFmtId="49" fontId="7" fillId="2" borderId="30" xfId="0" applyNumberFormat="1" applyFont="1" applyFill="1" applyBorder="1" applyAlignment="1">
      <alignment horizontal="center" vertical="center"/>
    </xf>
    <xf numFmtId="49" fontId="7" fillId="2" borderId="4" xfId="0" applyNumberFormat="1" applyFont="1" applyFill="1" applyBorder="1" applyAlignment="1">
      <alignment horizontal="center" vertical="center"/>
    </xf>
    <xf numFmtId="49" fontId="7" fillId="2" borderId="18" xfId="0" applyNumberFormat="1" applyFont="1" applyFill="1" applyBorder="1" applyAlignment="1">
      <alignment horizontal="center" vertical="center"/>
    </xf>
    <xf numFmtId="49" fontId="7" fillId="2" borderId="26" xfId="0" applyNumberFormat="1" applyFont="1" applyFill="1" applyBorder="1" applyAlignment="1">
      <alignment horizontal="center" vertical="center"/>
    </xf>
    <xf numFmtId="49" fontId="7" fillId="2" borderId="13" xfId="0" applyNumberFormat="1" applyFont="1" applyFill="1" applyBorder="1" applyAlignment="1">
      <alignment horizontal="center" vertical="center"/>
    </xf>
    <xf numFmtId="49" fontId="7" fillId="2" borderId="32" xfId="0" applyNumberFormat="1" applyFont="1" applyFill="1" applyBorder="1" applyAlignment="1">
      <alignment horizontal="center" vertical="center"/>
    </xf>
    <xf numFmtId="0" fontId="7" fillId="2" borderId="22" xfId="0" applyFont="1" applyFill="1" applyBorder="1" applyAlignment="1" applyProtection="1">
      <alignment horizontal="center" vertical="center"/>
    </xf>
    <xf numFmtId="0" fontId="7" fillId="2" borderId="23" xfId="0" applyFont="1" applyFill="1" applyBorder="1" applyAlignment="1" applyProtection="1">
      <alignment horizontal="center" vertical="center"/>
    </xf>
    <xf numFmtId="0" fontId="7" fillId="2" borderId="46" xfId="0" applyFont="1" applyFill="1" applyBorder="1" applyAlignment="1" applyProtection="1">
      <alignment horizontal="center" vertical="center"/>
      <protection locked="0"/>
    </xf>
    <xf numFmtId="0" fontId="7" fillId="2" borderId="13" xfId="0" applyFont="1" applyFill="1" applyBorder="1" applyAlignment="1" applyProtection="1">
      <alignment horizontal="center" vertical="center"/>
      <protection locked="0"/>
    </xf>
    <xf numFmtId="0" fontId="7" fillId="2" borderId="12" xfId="0" applyFont="1" applyFill="1" applyBorder="1" applyAlignment="1" applyProtection="1">
      <alignment horizontal="center" vertical="center"/>
      <protection locked="0"/>
    </xf>
    <xf numFmtId="0" fontId="3" fillId="2" borderId="0" xfId="0" applyFont="1" applyFill="1" applyBorder="1" applyAlignment="1" applyProtection="1">
      <alignment horizontal="left" vertical="center"/>
    </xf>
    <xf numFmtId="0" fontId="7" fillId="2" borderId="0" xfId="0" applyFont="1" applyFill="1" applyBorder="1" applyAlignment="1" applyProtection="1">
      <alignment horizontal="center" vertical="center"/>
    </xf>
    <xf numFmtId="0" fontId="12" fillId="2" borderId="0" xfId="0" applyFont="1" applyFill="1" applyAlignment="1" applyProtection="1">
      <alignment horizontal="center" vertical="top"/>
    </xf>
    <xf numFmtId="0" fontId="7" fillId="2" borderId="29" xfId="0" applyFont="1" applyFill="1" applyBorder="1" applyAlignment="1" applyProtection="1">
      <alignment horizontal="center" vertical="center"/>
    </xf>
    <xf numFmtId="0" fontId="7" fillId="2" borderId="6" xfId="0" applyFont="1" applyFill="1" applyBorder="1" applyAlignment="1" applyProtection="1">
      <alignment horizontal="center" vertical="center"/>
    </xf>
    <xf numFmtId="0" fontId="7" fillId="2" borderId="6" xfId="0" applyFont="1" applyFill="1" applyBorder="1" applyAlignment="1" applyProtection="1">
      <alignment horizontal="center" vertical="center"/>
      <protection locked="0"/>
    </xf>
    <xf numFmtId="0" fontId="7" fillId="2" borderId="5" xfId="0" applyFont="1" applyFill="1" applyBorder="1" applyAlignment="1" applyProtection="1">
      <alignment horizontal="center" vertical="center"/>
      <protection locked="0"/>
    </xf>
    <xf numFmtId="0" fontId="7" fillId="2" borderId="28" xfId="0" applyFont="1" applyFill="1" applyBorder="1" applyAlignment="1" applyProtection="1">
      <alignment horizontal="center" vertical="center"/>
    </xf>
    <xf numFmtId="0" fontId="7" fillId="2" borderId="24" xfId="0" applyFont="1" applyFill="1" applyBorder="1" applyAlignment="1" applyProtection="1">
      <alignment horizontal="center" vertical="center"/>
    </xf>
    <xf numFmtId="0" fontId="7" fillId="2" borderId="21" xfId="0" applyFont="1" applyFill="1" applyBorder="1" applyAlignment="1" applyProtection="1">
      <alignment horizontal="center" vertical="center"/>
    </xf>
    <xf numFmtId="0" fontId="7" fillId="2" borderId="12" xfId="0" applyFont="1" applyFill="1" applyBorder="1" applyAlignment="1" applyProtection="1">
      <alignment horizontal="center" vertical="center"/>
    </xf>
    <xf numFmtId="0" fontId="7" fillId="2" borderId="26" xfId="0" applyFont="1" applyFill="1" applyBorder="1" applyAlignment="1" applyProtection="1">
      <alignment horizontal="center" vertical="center"/>
    </xf>
    <xf numFmtId="0" fontId="7" fillId="2" borderId="14" xfId="0" applyFont="1" applyFill="1" applyBorder="1" applyAlignment="1" applyProtection="1">
      <alignment horizontal="center" vertical="center"/>
    </xf>
    <xf numFmtId="0" fontId="7" fillId="2" borderId="9" xfId="0" applyFont="1" applyFill="1" applyBorder="1" applyAlignment="1" applyProtection="1">
      <alignment horizontal="center" vertical="center"/>
    </xf>
    <xf numFmtId="0" fontId="7" fillId="2" borderId="8" xfId="0" applyFont="1" applyFill="1" applyBorder="1" applyAlignment="1" applyProtection="1">
      <alignment horizontal="center" vertical="center"/>
    </xf>
    <xf numFmtId="0" fontId="7" fillId="2" borderId="8" xfId="0" applyFont="1" applyFill="1" applyBorder="1" applyAlignment="1" applyProtection="1">
      <alignment horizontal="center" vertical="center"/>
      <protection locked="0"/>
    </xf>
    <xf numFmtId="0" fontId="7" fillId="2" borderId="7" xfId="0" applyFont="1" applyFill="1" applyBorder="1" applyAlignment="1" applyProtection="1">
      <alignment horizontal="center" vertical="center"/>
      <protection locked="0"/>
    </xf>
    <xf numFmtId="0" fontId="7" fillId="2" borderId="7" xfId="0" applyFont="1" applyFill="1" applyBorder="1" applyAlignment="1" applyProtection="1">
      <alignment horizontal="center" vertical="center"/>
    </xf>
    <xf numFmtId="0" fontId="7" fillId="2" borderId="9" xfId="0" applyFont="1" applyFill="1" applyBorder="1" applyAlignment="1" applyProtection="1">
      <alignment horizontal="center" vertical="center"/>
      <protection locked="0"/>
    </xf>
    <xf numFmtId="0" fontId="7" fillId="2" borderId="15" xfId="0" applyFont="1" applyFill="1" applyBorder="1" applyAlignment="1" applyProtection="1">
      <alignment horizontal="center" vertical="center" wrapText="1"/>
    </xf>
    <xf numFmtId="0" fontId="7" fillId="2" borderId="4" xfId="0" applyFont="1" applyFill="1" applyBorder="1" applyAlignment="1" applyProtection="1">
      <alignment horizontal="center" vertical="center" wrapText="1"/>
    </xf>
    <xf numFmtId="0" fontId="7" fillId="2" borderId="27" xfId="0" applyFont="1" applyFill="1" applyBorder="1" applyAlignment="1" applyProtection="1">
      <alignment horizontal="center" vertical="center" wrapText="1"/>
    </xf>
    <xf numFmtId="0" fontId="7" fillId="2" borderId="10" xfId="0" applyFont="1" applyFill="1" applyBorder="1" applyAlignment="1" applyProtection="1">
      <alignment horizontal="center" vertical="center" wrapText="1"/>
    </xf>
    <xf numFmtId="0" fontId="7" fillId="2" borderId="4" xfId="0" applyFont="1" applyFill="1" applyBorder="1" applyAlignment="1" applyProtection="1">
      <alignment horizontal="left" vertical="center"/>
      <protection locked="0"/>
    </xf>
    <xf numFmtId="0" fontId="7" fillId="2" borderId="18" xfId="0" applyFont="1" applyFill="1" applyBorder="1" applyAlignment="1" applyProtection="1">
      <alignment horizontal="left" vertical="center"/>
      <protection locked="0"/>
    </xf>
    <xf numFmtId="0" fontId="7" fillId="2" borderId="10" xfId="0" applyFont="1" applyFill="1" applyBorder="1" applyAlignment="1" applyProtection="1">
      <alignment horizontal="left" vertical="center"/>
      <protection locked="0"/>
    </xf>
    <xf numFmtId="0" fontId="7" fillId="2" borderId="16" xfId="0" applyFont="1" applyFill="1" applyBorder="1" applyAlignment="1" applyProtection="1">
      <alignment horizontal="left" vertical="center"/>
      <protection locked="0"/>
    </xf>
    <xf numFmtId="0" fontId="7" fillId="2" borderId="41" xfId="0" applyFont="1" applyFill="1" applyBorder="1" applyAlignment="1" applyProtection="1">
      <alignment horizontal="center" vertical="center" wrapText="1"/>
      <protection locked="0"/>
    </xf>
    <xf numFmtId="0" fontId="7" fillId="2" borderId="13" xfId="0" applyFont="1" applyFill="1" applyBorder="1" applyAlignment="1" applyProtection="1">
      <alignment horizontal="center" vertical="center" wrapText="1"/>
      <protection locked="0"/>
    </xf>
    <xf numFmtId="0" fontId="7" fillId="2" borderId="41" xfId="0" applyFont="1" applyFill="1" applyBorder="1" applyAlignment="1" applyProtection="1">
      <alignment horizontal="left" vertical="center" wrapText="1"/>
      <protection locked="0"/>
    </xf>
    <xf numFmtId="0" fontId="7" fillId="2" borderId="44" xfId="0" applyFont="1" applyFill="1" applyBorder="1" applyAlignment="1" applyProtection="1">
      <alignment horizontal="left" vertical="center" wrapText="1"/>
      <protection locked="0"/>
    </xf>
    <xf numFmtId="0" fontId="7" fillId="2" borderId="13" xfId="0" applyFont="1" applyFill="1" applyBorder="1" applyAlignment="1" applyProtection="1">
      <alignment horizontal="left" vertical="center" wrapText="1"/>
      <protection locked="0"/>
    </xf>
    <xf numFmtId="0" fontId="7" fillId="2" borderId="32" xfId="0" applyFont="1" applyFill="1" applyBorder="1" applyAlignment="1" applyProtection="1">
      <alignment horizontal="left" vertical="center" wrapText="1"/>
      <protection locked="0"/>
    </xf>
    <xf numFmtId="49" fontId="5" fillId="2" borderId="21" xfId="0" applyNumberFormat="1" applyFont="1" applyFill="1" applyBorder="1" applyAlignment="1" applyProtection="1">
      <alignment horizontal="left" vertical="center" shrinkToFit="1"/>
      <protection locked="0"/>
    </xf>
    <xf numFmtId="49" fontId="5" fillId="2" borderId="0" xfId="0" applyNumberFormat="1" applyFont="1" applyFill="1" applyBorder="1" applyAlignment="1" applyProtection="1">
      <alignment horizontal="left" vertical="center" shrinkToFit="1"/>
      <protection locked="0"/>
    </xf>
    <xf numFmtId="49" fontId="5" fillId="2" borderId="31" xfId="0" applyNumberFormat="1" applyFont="1" applyFill="1" applyBorder="1" applyAlignment="1" applyProtection="1">
      <alignment horizontal="left" vertical="center" shrinkToFit="1"/>
      <protection locked="0"/>
    </xf>
    <xf numFmtId="49" fontId="28" fillId="0" borderId="0" xfId="0" applyNumberFormat="1" applyFont="1" applyFill="1" applyBorder="1" applyAlignment="1" applyProtection="1">
      <alignment horizontal="center" vertical="center"/>
    </xf>
    <xf numFmtId="49" fontId="29" fillId="0" borderId="1" xfId="0" applyNumberFormat="1" applyFont="1" applyFill="1" applyBorder="1" applyAlignment="1" applyProtection="1">
      <alignment horizontal="center" vertical="center"/>
    </xf>
    <xf numFmtId="49" fontId="5" fillId="3" borderId="21" xfId="0" applyNumberFormat="1" applyFont="1" applyFill="1" applyBorder="1" applyAlignment="1" applyProtection="1">
      <alignment horizontal="center" vertical="center" shrinkToFit="1"/>
    </xf>
    <xf numFmtId="49" fontId="5" fillId="3" borderId="0" xfId="0" applyNumberFormat="1" applyFont="1" applyFill="1" applyBorder="1" applyAlignment="1" applyProtection="1">
      <alignment horizontal="center" vertical="center" shrinkToFit="1"/>
    </xf>
    <xf numFmtId="49" fontId="5" fillId="3" borderId="31" xfId="0" applyNumberFormat="1" applyFont="1" applyFill="1" applyBorder="1" applyAlignment="1" applyProtection="1">
      <alignment horizontal="center" vertical="center" shrinkToFit="1"/>
    </xf>
    <xf numFmtId="49" fontId="5" fillId="2" borderId="21" xfId="0" applyNumberFormat="1" applyFont="1" applyFill="1" applyBorder="1" applyAlignment="1" applyProtection="1">
      <alignment horizontal="left" vertical="center" wrapText="1" shrinkToFit="1"/>
      <protection locked="0"/>
    </xf>
    <xf numFmtId="49" fontId="5" fillId="2" borderId="0" xfId="0" applyNumberFormat="1" applyFont="1" applyFill="1" applyBorder="1" applyAlignment="1" applyProtection="1">
      <alignment horizontal="left" vertical="center" wrapText="1" shrinkToFit="1"/>
      <protection locked="0"/>
    </xf>
    <xf numFmtId="49" fontId="5" fillId="2" borderId="31" xfId="0" applyNumberFormat="1" applyFont="1" applyFill="1" applyBorder="1" applyAlignment="1" applyProtection="1">
      <alignment horizontal="left" vertical="center" wrapText="1" shrinkToFit="1"/>
      <protection locked="0"/>
    </xf>
    <xf numFmtId="49" fontId="5" fillId="0" borderId="21" xfId="0" applyNumberFormat="1" applyFont="1" applyFill="1" applyBorder="1" applyAlignment="1" applyProtection="1">
      <alignment horizontal="left" vertical="center" shrinkToFit="1"/>
    </xf>
    <xf numFmtId="49" fontId="5" fillId="0" borderId="0" xfId="0" applyNumberFormat="1" applyFont="1" applyFill="1" applyBorder="1" applyAlignment="1" applyProtection="1">
      <alignment horizontal="left" vertical="center" shrinkToFit="1"/>
    </xf>
    <xf numFmtId="49" fontId="5" fillId="0" borderId="31" xfId="0" applyNumberFormat="1" applyFont="1" applyFill="1" applyBorder="1" applyAlignment="1" applyProtection="1">
      <alignment horizontal="left" vertical="center" shrinkToFit="1"/>
    </xf>
    <xf numFmtId="0" fontId="5" fillId="0" borderId="21" xfId="0" applyFont="1" applyFill="1" applyBorder="1" applyAlignment="1" applyProtection="1">
      <alignment vertical="center" wrapText="1"/>
    </xf>
    <xf numFmtId="49" fontId="4" fillId="2" borderId="21" xfId="0" applyNumberFormat="1" applyFont="1" applyFill="1" applyBorder="1" applyAlignment="1" applyProtection="1">
      <alignment horizontal="left" vertical="center"/>
      <protection locked="0"/>
    </xf>
    <xf numFmtId="49" fontId="4" fillId="2" borderId="0" xfId="0" applyNumberFormat="1" applyFont="1" applyFill="1" applyBorder="1" applyAlignment="1" applyProtection="1">
      <alignment horizontal="left" vertical="center"/>
      <protection locked="0"/>
    </xf>
    <xf numFmtId="49" fontId="4" fillId="2" borderId="31" xfId="0" applyNumberFormat="1" applyFont="1" applyFill="1" applyBorder="1" applyAlignment="1" applyProtection="1">
      <alignment horizontal="left" vertical="center"/>
      <protection locked="0"/>
    </xf>
    <xf numFmtId="49" fontId="5" fillId="2" borderId="21" xfId="0" applyNumberFormat="1" applyFont="1" applyFill="1" applyBorder="1" applyAlignment="1" applyProtection="1">
      <alignment horizontal="left" vertical="center"/>
      <protection locked="0"/>
    </xf>
    <xf numFmtId="49" fontId="5" fillId="2" borderId="0" xfId="0" applyNumberFormat="1" applyFont="1" applyFill="1" applyBorder="1" applyAlignment="1" applyProtection="1">
      <alignment horizontal="left" vertical="center"/>
      <protection locked="0"/>
    </xf>
    <xf numFmtId="49" fontId="5" fillId="2" borderId="31" xfId="0" applyNumberFormat="1" applyFont="1" applyFill="1" applyBorder="1" applyAlignment="1" applyProtection="1">
      <alignment horizontal="left" vertical="center"/>
      <protection locked="0"/>
    </xf>
    <xf numFmtId="0" fontId="5" fillId="0" borderId="21" xfId="0" applyFont="1" applyFill="1" applyBorder="1" applyAlignment="1" applyProtection="1">
      <alignment horizontal="left" vertical="center" wrapText="1"/>
    </xf>
    <xf numFmtId="0" fontId="5" fillId="0" borderId="50" xfId="0" applyFont="1" applyFill="1" applyBorder="1" applyAlignment="1" applyProtection="1">
      <alignment vertical="center" wrapText="1"/>
    </xf>
    <xf numFmtId="49" fontId="5" fillId="2" borderId="26" xfId="0" applyNumberFormat="1" applyFont="1" applyFill="1" applyBorder="1" applyAlignment="1" applyProtection="1">
      <alignment horizontal="left" vertical="center" shrinkToFit="1"/>
      <protection locked="0"/>
    </xf>
    <xf numFmtId="49" fontId="5" fillId="2" borderId="13" xfId="0" applyNumberFormat="1" applyFont="1" applyFill="1" applyBorder="1" applyAlignment="1" applyProtection="1">
      <alignment horizontal="left" vertical="center" shrinkToFit="1"/>
      <protection locked="0"/>
    </xf>
    <xf numFmtId="49" fontId="5" fillId="2" borderId="32" xfId="0" applyNumberFormat="1" applyFont="1" applyFill="1" applyBorder="1" applyAlignment="1" applyProtection="1">
      <alignment horizontal="left" vertical="center" shrinkToFit="1"/>
      <protection locked="0"/>
    </xf>
    <xf numFmtId="0" fontId="5" fillId="0" borderId="49" xfId="0" applyFont="1" applyFill="1" applyBorder="1" applyAlignment="1" applyProtection="1">
      <alignment vertical="center" wrapText="1"/>
    </xf>
    <xf numFmtId="0" fontId="7" fillId="0" borderId="9" xfId="0" applyFont="1" applyBorder="1" applyAlignment="1" applyProtection="1">
      <alignment horizontal="center" vertical="center"/>
      <protection locked="0"/>
    </xf>
    <xf numFmtId="0" fontId="7" fillId="0" borderId="7" xfId="0" applyFont="1" applyBorder="1" applyAlignment="1" applyProtection="1">
      <alignment horizontal="center" vertical="center"/>
      <protection locked="0"/>
    </xf>
    <xf numFmtId="0" fontId="7" fillId="2" borderId="22" xfId="1" applyFont="1" applyFill="1" applyBorder="1" applyAlignment="1" applyProtection="1">
      <alignment horizontal="center" vertical="center" wrapText="1"/>
      <protection locked="0"/>
    </xf>
    <xf numFmtId="0" fontId="7" fillId="2" borderId="17" xfId="1" applyFont="1" applyFill="1" applyBorder="1" applyAlignment="1" applyProtection="1">
      <alignment horizontal="center" vertical="center" wrapText="1"/>
      <protection locked="0"/>
    </xf>
    <xf numFmtId="0" fontId="7" fillId="2" borderId="23" xfId="1" applyFont="1" applyFill="1" applyBorder="1" applyAlignment="1" applyProtection="1">
      <alignment horizontal="center" vertical="center" wrapText="1"/>
      <protection locked="0"/>
    </xf>
    <xf numFmtId="0" fontId="24" fillId="0" borderId="4" xfId="0" applyFont="1" applyBorder="1" applyAlignment="1" applyProtection="1">
      <alignment horizontal="left" vertical="center"/>
      <protection locked="0"/>
    </xf>
    <xf numFmtId="0" fontId="24" fillId="0" borderId="18" xfId="0" applyFont="1" applyBorder="1" applyAlignment="1" applyProtection="1">
      <alignment horizontal="left" vertical="center"/>
      <protection locked="0"/>
    </xf>
    <xf numFmtId="0" fontId="24" fillId="0" borderId="10" xfId="0" applyFont="1" applyBorder="1" applyAlignment="1" applyProtection="1">
      <alignment horizontal="left" vertical="center"/>
      <protection locked="0"/>
    </xf>
    <xf numFmtId="0" fontId="24" fillId="0" borderId="16" xfId="0" applyFont="1" applyBorder="1" applyAlignment="1" applyProtection="1">
      <alignment horizontal="left" vertical="center"/>
      <protection locked="0"/>
    </xf>
    <xf numFmtId="0" fontId="1" fillId="3" borderId="0" xfId="1" applyFont="1" applyFill="1" applyAlignment="1" applyProtection="1">
      <alignment horizontal="center" vertical="top" textRotation="255" wrapText="1"/>
      <protection hidden="1"/>
    </xf>
    <xf numFmtId="0" fontId="16" fillId="0" borderId="21" xfId="0" applyFont="1" applyBorder="1" applyAlignment="1" applyProtection="1">
      <alignment horizontal="center" vertical="center"/>
      <protection locked="0"/>
    </xf>
    <xf numFmtId="0" fontId="16" fillId="0" borderId="0" xfId="0" applyFont="1" applyBorder="1" applyAlignment="1" applyProtection="1">
      <alignment horizontal="center" vertical="center"/>
      <protection locked="0"/>
    </xf>
    <xf numFmtId="0" fontId="24" fillId="0" borderId="21" xfId="0" applyFont="1" applyBorder="1" applyAlignment="1" applyProtection="1">
      <alignment horizontal="center" vertical="center"/>
    </xf>
    <xf numFmtId="0" fontId="24" fillId="0" borderId="0" xfId="0" applyFont="1" applyBorder="1" applyAlignment="1" applyProtection="1">
      <alignment horizontal="center" vertical="center"/>
    </xf>
    <xf numFmtId="177" fontId="7" fillId="6" borderId="13" xfId="0" applyNumberFormat="1" applyFont="1" applyFill="1" applyBorder="1" applyAlignment="1" applyProtection="1">
      <alignment horizontal="center" vertical="center" shrinkToFit="1"/>
    </xf>
    <xf numFmtId="0" fontId="5" fillId="2" borderId="19" xfId="0" applyFont="1" applyFill="1" applyBorder="1" applyAlignment="1">
      <alignment horizontal="center" vertical="center"/>
    </xf>
    <xf numFmtId="0" fontId="5" fillId="2" borderId="20" xfId="0" applyFont="1" applyFill="1" applyBorder="1" applyAlignment="1">
      <alignment horizontal="center" vertical="center"/>
    </xf>
    <xf numFmtId="0" fontId="4" fillId="2" borderId="25" xfId="0" applyFont="1" applyFill="1" applyBorder="1" applyAlignment="1">
      <alignment horizontal="center" vertical="center"/>
    </xf>
    <xf numFmtId="0" fontId="4" fillId="2" borderId="20" xfId="0" applyFont="1" applyFill="1" applyBorder="1" applyAlignment="1">
      <alignment horizontal="center" vertical="center"/>
    </xf>
    <xf numFmtId="0" fontId="5" fillId="2" borderId="25" xfId="0" applyFont="1" applyFill="1" applyBorder="1" applyAlignment="1">
      <alignment horizontal="center" vertical="center"/>
    </xf>
    <xf numFmtId="0" fontId="5" fillId="2" borderId="2" xfId="0" applyFont="1" applyFill="1" applyBorder="1" applyAlignment="1">
      <alignment horizontal="center" vertical="center"/>
    </xf>
    <xf numFmtId="0" fontId="5" fillId="2" borderId="3" xfId="0" applyFont="1" applyFill="1" applyBorder="1" applyAlignment="1">
      <alignment horizontal="center" vertical="center"/>
    </xf>
    <xf numFmtId="0" fontId="12" fillId="2" borderId="0" xfId="0" applyFont="1" applyFill="1" applyAlignment="1">
      <alignment horizontal="center" vertical="center"/>
    </xf>
    <xf numFmtId="0" fontId="5" fillId="2" borderId="0" xfId="0" applyFont="1" applyFill="1" applyAlignment="1">
      <alignment horizontal="right" vertical="center"/>
    </xf>
    <xf numFmtId="0" fontId="0" fillId="2" borderId="0" xfId="0" applyFont="1" applyFill="1" applyAlignment="1">
      <alignment vertical="center"/>
    </xf>
    <xf numFmtId="0" fontId="5" fillId="2" borderId="13" xfId="0" applyFont="1" applyFill="1" applyBorder="1" applyAlignment="1" applyProtection="1">
      <alignment horizontal="left" vertical="center" shrinkToFit="1"/>
      <protection locked="0"/>
    </xf>
    <xf numFmtId="0" fontId="0" fillId="2" borderId="0" xfId="0" applyFont="1" applyFill="1" applyAlignment="1">
      <alignment horizontal="right" vertical="center"/>
    </xf>
    <xf numFmtId="0" fontId="5" fillId="2" borderId="2" xfId="0" applyFont="1" applyFill="1" applyBorder="1" applyAlignment="1" applyProtection="1">
      <alignment horizontal="left" vertical="center" shrinkToFit="1"/>
      <protection locked="0"/>
    </xf>
    <xf numFmtId="0" fontId="5" fillId="2" borderId="29" xfId="0" applyFont="1" applyFill="1" applyBorder="1" applyAlignment="1">
      <alignment horizontal="left" vertical="center"/>
    </xf>
    <xf numFmtId="0" fontId="5" fillId="2" borderId="5" xfId="0" applyFont="1" applyFill="1" applyBorder="1" applyAlignment="1">
      <alignment horizontal="left" vertical="center"/>
    </xf>
    <xf numFmtId="0" fontId="5" fillId="2" borderId="35" xfId="0" applyFont="1" applyFill="1" applyBorder="1" applyAlignment="1">
      <alignment horizontal="center" vertical="center"/>
    </xf>
    <xf numFmtId="0" fontId="5" fillId="2" borderId="38" xfId="0" applyFont="1" applyFill="1" applyBorder="1" applyAlignment="1">
      <alignment horizontal="center" vertical="center"/>
    </xf>
    <xf numFmtId="0" fontId="5" fillId="2" borderId="40" xfId="0" applyFont="1" applyFill="1" applyBorder="1" applyAlignment="1">
      <alignment horizontal="center" vertical="center"/>
    </xf>
    <xf numFmtId="0" fontId="4" fillId="2" borderId="36" xfId="0" applyFont="1" applyFill="1" applyBorder="1" applyAlignment="1">
      <alignment horizontal="left" vertical="center"/>
    </xf>
    <xf numFmtId="0" fontId="4" fillId="2" borderId="7" xfId="0" applyFont="1" applyFill="1" applyBorder="1" applyAlignment="1">
      <alignment horizontal="left" vertical="center"/>
    </xf>
    <xf numFmtId="0" fontId="5" fillId="2" borderId="36" xfId="0" applyFont="1" applyFill="1" applyBorder="1" applyAlignment="1">
      <alignment horizontal="left" vertical="center"/>
    </xf>
    <xf numFmtId="0" fontId="5" fillId="2" borderId="7" xfId="0" applyFont="1" applyFill="1" applyBorder="1" applyAlignment="1">
      <alignment horizontal="left" vertical="center"/>
    </xf>
    <xf numFmtId="0" fontId="5" fillId="2" borderId="39" xfId="0" applyFont="1" applyFill="1" applyBorder="1" applyAlignment="1">
      <alignment horizontal="center" vertical="center"/>
    </xf>
    <xf numFmtId="0" fontId="5" fillId="2" borderId="24" xfId="0" applyFont="1" applyFill="1" applyBorder="1" applyAlignment="1">
      <alignment horizontal="center" vertical="center"/>
    </xf>
    <xf numFmtId="0" fontId="5" fillId="2" borderId="42" xfId="0" applyFont="1" applyFill="1" applyBorder="1" applyAlignment="1">
      <alignment horizontal="center" vertical="center"/>
    </xf>
    <xf numFmtId="0" fontId="5" fillId="2" borderId="9" xfId="0" applyFont="1" applyFill="1" applyBorder="1" applyAlignment="1">
      <alignment horizontal="right" vertical="center"/>
    </xf>
    <xf numFmtId="0" fontId="5" fillId="2" borderId="8" xfId="0" applyFont="1" applyFill="1" applyBorder="1" applyAlignment="1">
      <alignment horizontal="right" vertical="center"/>
    </xf>
    <xf numFmtId="0" fontId="5" fillId="2" borderId="0" xfId="0" applyFont="1" applyFill="1" applyBorder="1" applyAlignment="1">
      <alignment horizontal="center" vertical="center"/>
    </xf>
    <xf numFmtId="0" fontId="5" fillId="2" borderId="43" xfId="0" applyFont="1" applyFill="1" applyBorder="1" applyAlignment="1">
      <alignment horizontal="left" vertical="center"/>
    </xf>
    <xf numFmtId="0" fontId="5" fillId="2" borderId="23" xfId="0" applyFont="1" applyFill="1" applyBorder="1" applyAlignment="1">
      <alignment horizontal="left" vertical="center"/>
    </xf>
    <xf numFmtId="0" fontId="5" fillId="2" borderId="22" xfId="0" applyFont="1" applyFill="1" applyBorder="1" applyAlignment="1">
      <alignment horizontal="right" vertical="center"/>
    </xf>
    <xf numFmtId="0" fontId="5" fillId="2" borderId="17" xfId="0" applyFont="1" applyFill="1" applyBorder="1" applyAlignment="1">
      <alignment horizontal="right" vertical="center"/>
    </xf>
    <xf numFmtId="0" fontId="5" fillId="2" borderId="25" xfId="0" applyFont="1" applyFill="1" applyBorder="1" applyAlignment="1">
      <alignment horizontal="right" vertical="center"/>
    </xf>
    <xf numFmtId="0" fontId="5" fillId="2" borderId="2" xfId="0" applyFont="1" applyFill="1" applyBorder="1" applyAlignment="1">
      <alignment horizontal="right" vertical="center"/>
    </xf>
    <xf numFmtId="0" fontId="7" fillId="2" borderId="15" xfId="0" applyFont="1" applyFill="1" applyBorder="1" applyAlignment="1" applyProtection="1">
      <alignment horizontal="center" vertical="center" shrinkToFit="1"/>
    </xf>
    <xf numFmtId="0" fontId="7" fillId="2" borderId="46" xfId="0" applyFont="1" applyFill="1" applyBorder="1" applyAlignment="1" applyProtection="1">
      <alignment horizontal="center" vertical="center" shrinkToFit="1"/>
    </xf>
    <xf numFmtId="0" fontId="7" fillId="2" borderId="13" xfId="0" applyFont="1" applyFill="1" applyBorder="1" applyAlignment="1" applyProtection="1">
      <alignment horizontal="center" vertical="center" shrinkToFit="1"/>
    </xf>
    <xf numFmtId="0" fontId="7" fillId="2" borderId="18" xfId="0" applyFont="1" applyFill="1" applyBorder="1" applyAlignment="1" applyProtection="1">
      <alignment horizontal="center" vertical="center" shrinkToFit="1"/>
    </xf>
    <xf numFmtId="0" fontId="7" fillId="2" borderId="32" xfId="0" applyFont="1" applyFill="1" applyBorder="1" applyAlignment="1" applyProtection="1">
      <alignment horizontal="center" vertical="center" shrinkToFit="1"/>
    </xf>
    <xf numFmtId="0" fontId="7" fillId="2" borderId="45" xfId="0" applyFont="1" applyFill="1" applyBorder="1" applyAlignment="1" applyProtection="1">
      <alignment horizontal="center" vertical="center" shrinkToFit="1"/>
    </xf>
    <xf numFmtId="0" fontId="7" fillId="2" borderId="14" xfId="0" applyFont="1" applyFill="1" applyBorder="1" applyAlignment="1" applyProtection="1">
      <alignment horizontal="center" vertical="center" shrinkToFit="1"/>
    </xf>
    <xf numFmtId="0" fontId="0" fillId="0" borderId="3" xfId="0" applyBorder="1" applyAlignment="1" applyProtection="1">
      <alignment horizontal="left" vertical="center"/>
      <protection locked="0"/>
    </xf>
    <xf numFmtId="0" fontId="7" fillId="2" borderId="13" xfId="0" applyFont="1" applyFill="1" applyBorder="1" applyAlignment="1" applyProtection="1"/>
    <xf numFmtId="0" fontId="2" fillId="3" borderId="0" xfId="0" applyFont="1" applyFill="1" applyAlignment="1" applyProtection="1">
      <alignment horizontal="center" vertical="top" textRotation="255" wrapText="1"/>
      <protection hidden="1"/>
    </xf>
    <xf numFmtId="0" fontId="5" fillId="3" borderId="0" xfId="0" applyFont="1" applyFill="1" applyAlignment="1" applyProtection="1">
      <alignment horizontal="center" vertical="center" textRotation="255"/>
    </xf>
    <xf numFmtId="0" fontId="7" fillId="3" borderId="0" xfId="0" applyFont="1" applyFill="1" applyAlignment="1" applyProtection="1">
      <alignment horizontal="center" textRotation="255" shrinkToFit="1"/>
    </xf>
    <xf numFmtId="0" fontId="5" fillId="3" borderId="0" xfId="0" applyFont="1" applyFill="1" applyAlignment="1" applyProtection="1">
      <alignment horizontal="center" textRotation="255"/>
    </xf>
    <xf numFmtId="49" fontId="7" fillId="2" borderId="30" xfId="0" applyNumberFormat="1" applyFont="1" applyFill="1" applyBorder="1" applyAlignment="1" applyProtection="1">
      <alignment horizontal="center" vertical="center"/>
    </xf>
    <xf numFmtId="49" fontId="7" fillId="2" borderId="4" xfId="0" applyNumberFormat="1" applyFont="1" applyFill="1" applyBorder="1" applyAlignment="1" applyProtection="1">
      <alignment horizontal="center" vertical="center"/>
    </xf>
    <xf numFmtId="49" fontId="7" fillId="2" borderId="18" xfId="0" applyNumberFormat="1" applyFont="1" applyFill="1" applyBorder="1" applyAlignment="1" applyProtection="1">
      <alignment horizontal="center" vertical="center"/>
    </xf>
    <xf numFmtId="49" fontId="7" fillId="2" borderId="26" xfId="0" applyNumberFormat="1" applyFont="1" applyFill="1" applyBorder="1" applyAlignment="1" applyProtection="1">
      <alignment horizontal="center" vertical="center"/>
    </xf>
    <xf numFmtId="49" fontId="7" fillId="2" borderId="13" xfId="0" applyNumberFormat="1" applyFont="1" applyFill="1" applyBorder="1" applyAlignment="1" applyProtection="1">
      <alignment horizontal="center" vertical="center"/>
    </xf>
    <xf numFmtId="49" fontId="7" fillId="2" borderId="32" xfId="0" applyNumberFormat="1" applyFont="1" applyFill="1" applyBorder="1" applyAlignment="1" applyProtection="1">
      <alignment horizontal="center" vertical="center"/>
    </xf>
    <xf numFmtId="0" fontId="7" fillId="2" borderId="1" xfId="0" applyFont="1" applyFill="1" applyBorder="1" applyAlignment="1" applyProtection="1">
      <alignment horizontal="center" vertical="center"/>
    </xf>
    <xf numFmtId="0" fontId="7" fillId="2" borderId="48" xfId="0" applyFont="1" applyFill="1" applyBorder="1" applyAlignment="1" applyProtection="1">
      <alignment horizontal="center" vertical="center"/>
    </xf>
    <xf numFmtId="0" fontId="7" fillId="2" borderId="30" xfId="0" applyFont="1" applyFill="1" applyBorder="1" applyAlignment="1" applyProtection="1">
      <alignment horizontal="center" vertical="center"/>
    </xf>
    <xf numFmtId="0" fontId="7" fillId="2" borderId="18" xfId="0" applyFont="1" applyFill="1" applyBorder="1" applyAlignment="1" applyProtection="1">
      <alignment horizontal="center" vertical="center"/>
    </xf>
    <xf numFmtId="0" fontId="7" fillId="2" borderId="32" xfId="0" applyFont="1" applyFill="1" applyBorder="1" applyAlignment="1" applyProtection="1">
      <alignment horizontal="center" vertical="center"/>
    </xf>
    <xf numFmtId="0" fontId="0" fillId="0" borderId="18" xfId="0" applyBorder="1" applyAlignment="1" applyProtection="1">
      <alignment horizontal="center" vertical="center" shrinkToFit="1"/>
    </xf>
    <xf numFmtId="0" fontId="7" fillId="2" borderId="26" xfId="0" applyFont="1" applyFill="1" applyBorder="1" applyAlignment="1" applyProtection="1">
      <alignment horizontal="center" vertical="center" shrinkToFit="1"/>
    </xf>
    <xf numFmtId="0" fontId="0" fillId="0" borderId="32" xfId="0" applyBorder="1" applyAlignment="1" applyProtection="1">
      <alignment horizontal="center" vertical="center" shrinkToFit="1"/>
    </xf>
    <xf numFmtId="0" fontId="7" fillId="2" borderId="1" xfId="0" applyFont="1" applyFill="1" applyBorder="1" applyAlignment="1" applyProtection="1">
      <alignment horizontal="center" vertical="center" shrinkToFit="1"/>
    </xf>
    <xf numFmtId="0" fontId="7" fillId="3" borderId="0" xfId="0" applyFont="1" applyFill="1" applyAlignment="1" applyProtection="1">
      <alignment horizontal="center" textRotation="255"/>
    </xf>
    <xf numFmtId="0" fontId="7" fillId="3" borderId="0" xfId="0" applyFont="1" applyFill="1" applyAlignment="1" applyProtection="1">
      <alignment horizontal="center"/>
    </xf>
    <xf numFmtId="0" fontId="6" fillId="2" borderId="0" xfId="0" applyFont="1" applyFill="1" applyAlignment="1" applyProtection="1">
      <alignment horizontal="center" vertical="top"/>
      <protection locked="0"/>
    </xf>
    <xf numFmtId="0" fontId="6" fillId="2" borderId="0" xfId="0" applyFont="1" applyFill="1" applyAlignment="1" applyProtection="1">
      <alignment horizontal="center" vertical="top"/>
    </xf>
    <xf numFmtId="0" fontId="7" fillId="2" borderId="5" xfId="0" applyFont="1" applyFill="1" applyBorder="1" applyAlignment="1" applyProtection="1">
      <alignment horizontal="center" vertical="center"/>
    </xf>
    <xf numFmtId="0" fontId="7" fillId="2" borderId="4" xfId="0" applyFont="1" applyFill="1" applyBorder="1" applyAlignment="1" applyProtection="1">
      <alignment horizontal="left" vertical="center"/>
    </xf>
    <xf numFmtId="0" fontId="7" fillId="2" borderId="18" xfId="0" applyFont="1" applyFill="1" applyBorder="1" applyAlignment="1" applyProtection="1">
      <alignment horizontal="left" vertical="center"/>
    </xf>
    <xf numFmtId="0" fontId="7" fillId="2" borderId="10" xfId="0" applyFont="1" applyFill="1" applyBorder="1" applyAlignment="1" applyProtection="1">
      <alignment horizontal="left" vertical="center"/>
    </xf>
    <xf numFmtId="0" fontId="7" fillId="2" borderId="16" xfId="0" applyFont="1" applyFill="1" applyBorder="1" applyAlignment="1" applyProtection="1">
      <alignment horizontal="left" vertical="center"/>
    </xf>
    <xf numFmtId="0" fontId="7" fillId="2" borderId="41" xfId="0" applyFont="1" applyFill="1" applyBorder="1" applyAlignment="1" applyProtection="1">
      <alignment horizontal="left" vertical="center" wrapText="1"/>
    </xf>
    <xf numFmtId="0" fontId="7" fillId="2" borderId="44" xfId="0" applyFont="1" applyFill="1" applyBorder="1" applyAlignment="1" applyProtection="1">
      <alignment horizontal="left" vertical="center" wrapText="1"/>
    </xf>
    <xf numFmtId="0" fontId="7" fillId="2" borderId="13" xfId="0" applyFont="1" applyFill="1" applyBorder="1" applyAlignment="1" applyProtection="1">
      <alignment horizontal="left" vertical="center" wrapText="1"/>
    </xf>
    <xf numFmtId="0" fontId="7" fillId="2" borderId="32" xfId="0" applyFont="1" applyFill="1" applyBorder="1" applyAlignment="1" applyProtection="1">
      <alignment horizontal="left" vertical="center" wrapText="1"/>
    </xf>
    <xf numFmtId="0" fontId="7" fillId="2" borderId="46" xfId="0" applyFont="1" applyFill="1" applyBorder="1" applyAlignment="1" applyProtection="1">
      <alignment horizontal="center" vertical="center"/>
    </xf>
    <xf numFmtId="0" fontId="7" fillId="2" borderId="13" xfId="0" applyFont="1" applyFill="1" applyBorder="1" applyAlignment="1" applyProtection="1">
      <alignment horizontal="center" vertical="center"/>
    </xf>
    <xf numFmtId="0" fontId="7" fillId="2" borderId="3" xfId="0" applyFont="1" applyFill="1" applyBorder="1" applyAlignment="1" applyProtection="1">
      <alignment horizontal="left" vertical="center"/>
      <protection locked="0"/>
    </xf>
    <xf numFmtId="0" fontId="5" fillId="2" borderId="19" xfId="0" applyFont="1" applyFill="1" applyBorder="1" applyAlignment="1" applyProtection="1">
      <alignment horizontal="left" vertical="center"/>
      <protection locked="0"/>
    </xf>
    <xf numFmtId="0" fontId="5" fillId="2" borderId="2" xfId="0" applyFont="1" applyFill="1" applyBorder="1" applyAlignment="1" applyProtection="1">
      <alignment horizontal="left" vertical="center"/>
      <protection locked="0"/>
    </xf>
    <xf numFmtId="0" fontId="33" fillId="0" borderId="3" xfId="0" applyFont="1" applyBorder="1" applyAlignment="1" applyProtection="1">
      <alignment horizontal="left" vertical="center"/>
      <protection locked="0"/>
    </xf>
  </cellXfs>
  <cellStyles count="2">
    <cellStyle name="標準" xfId="0" builtinId="0"/>
    <cellStyle name="標準 2" xfId="1"/>
  </cellStyles>
  <dxfs count="283">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patternType="none">
          <bgColor indexed="65"/>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patternType="none">
          <bgColor indexed="65"/>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patternType="none">
          <bgColor indexed="65"/>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patternType="none">
          <bgColor indexed="65"/>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patternType="none">
          <bgColor indexed="65"/>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patternType="none">
          <bgColor indexed="65"/>
        </patternFill>
      </fill>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ndense val="0"/>
        <extend val="0"/>
        <color indexed="1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2.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60155</xdr:colOff>
      <xdr:row>0</xdr:row>
      <xdr:rowOff>97287</xdr:rowOff>
    </xdr:from>
    <xdr:to>
      <xdr:col>23</xdr:col>
      <xdr:colOff>605116</xdr:colOff>
      <xdr:row>9</xdr:row>
      <xdr:rowOff>123009</xdr:rowOff>
    </xdr:to>
    <xdr:sp macro="" textlink="">
      <xdr:nvSpPr>
        <xdr:cNvPr id="2" name="Text Box 2">
          <a:extLst>
            <a:ext uri="{FF2B5EF4-FFF2-40B4-BE49-F238E27FC236}">
              <a16:creationId xmlns:a16="http://schemas.microsoft.com/office/drawing/2014/main" id="{00000000-0008-0000-0000-000002000000}"/>
            </a:ext>
          </a:extLst>
        </xdr:cNvPr>
        <xdr:cNvSpPr txBox="1">
          <a:spLocks noChangeArrowheads="1"/>
        </xdr:cNvSpPr>
      </xdr:nvSpPr>
      <xdr:spPr bwMode="auto">
        <a:xfrm>
          <a:off x="60155" y="97287"/>
          <a:ext cx="7726811" cy="1568772"/>
        </a:xfrm>
        <a:prstGeom prst="rect">
          <a:avLst/>
        </a:prstGeom>
        <a:solidFill>
          <a:srgbClr val="FFFFE1"/>
        </a:solidFill>
        <a:ln w="9525" algn="ctr">
          <a:solidFill>
            <a:srgbClr val="000000"/>
          </a:solidFill>
          <a:miter lim="800000"/>
          <a:headEnd/>
          <a:tailEnd/>
        </a:ln>
        <a:effectLst>
          <a:outerShdw dist="35921" dir="2700000" algn="ctr" rotWithShape="0">
            <a:srgbClr val="000000"/>
          </a:outerShdw>
        </a:effectLst>
      </xdr:spPr>
      <xdr:txBody>
        <a:bodyPr vertOverflow="clip" wrap="square" lIns="36576" tIns="18288" rIns="0" bIns="0" anchor="t" upright="1"/>
        <a:lstStyle/>
        <a:p>
          <a:pPr algn="l" rtl="0">
            <a:defRPr sz="1000"/>
          </a:pPr>
          <a:r>
            <a:rPr lang="ja-JP" altLang="en-US" sz="1100" b="1" i="0" strike="noStrike">
              <a:solidFill>
                <a:srgbClr val="000000"/>
              </a:solidFill>
              <a:latin typeface="ＭＳ Ｐゴシック"/>
              <a:ea typeface="ＭＳ Ｐゴシック"/>
            </a:rPr>
            <a:t>このファイル（様式３・４）の特徴</a:t>
          </a:r>
          <a:endParaRPr lang="ja-JP" altLang="en-US" sz="1100" b="0" i="0" strike="noStrike">
            <a:solidFill>
              <a:srgbClr val="000000"/>
            </a:solidFill>
            <a:latin typeface="ＭＳ Ｐゴシック"/>
            <a:ea typeface="ＭＳ Ｐゴシック"/>
          </a:endParaRPr>
        </a:p>
        <a:p>
          <a:pPr algn="l" rtl="0">
            <a:defRPr sz="1000"/>
          </a:pPr>
          <a:r>
            <a:rPr lang="ja-JP" altLang="en-US" sz="1200" b="0" i="0" strike="noStrike">
              <a:solidFill>
                <a:srgbClr val="000000"/>
              </a:solidFill>
              <a:latin typeface="+mn-ea"/>
              <a:ea typeface="+mn-ea"/>
            </a:rPr>
            <a:t>「令和</a:t>
          </a:r>
          <a:r>
            <a:rPr lang="ja-JP" altLang="en-US" sz="1200" b="0" i="0" strike="noStrike">
              <a:solidFill>
                <a:sysClr val="windowText" lastClr="000000"/>
              </a:solidFill>
              <a:latin typeface="+mn-ea"/>
              <a:ea typeface="+mn-ea"/>
            </a:rPr>
            <a:t>○年度初任者研修指導計画書」（様式３）を入力することで、次の事項が</a:t>
          </a:r>
          <a:r>
            <a:rPr lang="ja-JP" altLang="en-US" sz="1200" b="1" i="0" strike="noStrike">
              <a:solidFill>
                <a:sysClr val="windowText" lastClr="000000"/>
              </a:solidFill>
              <a:latin typeface="+mn-ea"/>
              <a:ea typeface="+mn-ea"/>
            </a:rPr>
            <a:t>自動的に表示</a:t>
          </a:r>
          <a:r>
            <a:rPr lang="ja-JP" altLang="en-US" sz="1200" b="0" i="0" strike="noStrike">
              <a:solidFill>
                <a:sysClr val="windowText" lastClr="000000"/>
              </a:solidFill>
              <a:latin typeface="+mn-ea"/>
              <a:ea typeface="+mn-ea"/>
            </a:rPr>
            <a:t>されます。</a:t>
          </a:r>
        </a:p>
        <a:p>
          <a:pPr algn="l" rtl="0">
            <a:defRPr sz="1000"/>
          </a:pPr>
          <a:r>
            <a:rPr lang="ja-JP" altLang="en-US" sz="1200" b="0" i="0" strike="noStrike">
              <a:solidFill>
                <a:sysClr val="windowText" lastClr="000000"/>
              </a:solidFill>
              <a:latin typeface="+mn-ea"/>
              <a:ea typeface="+mn-ea"/>
            </a:rPr>
            <a:t>　</a:t>
          </a:r>
          <a:r>
            <a:rPr lang="ja-JP" altLang="en-US" sz="1050" b="0" i="0" strike="noStrike">
              <a:solidFill>
                <a:sysClr val="windowText" lastClr="000000"/>
              </a:solidFill>
              <a:latin typeface="+mn-ea"/>
              <a:ea typeface="+mn-ea"/>
            </a:rPr>
            <a:t>①　「令和○年度初任者研修年間指導計画書」（様式３）の</a:t>
          </a:r>
          <a:r>
            <a:rPr lang="ja-JP" altLang="en-US" sz="1050" b="0" i="0" u="none" strike="noStrike">
              <a:solidFill>
                <a:sysClr val="windowText" lastClr="000000"/>
              </a:solidFill>
              <a:latin typeface="+mn-ea"/>
              <a:ea typeface="+mn-ea"/>
            </a:rPr>
            <a:t>領域別時間数の</a:t>
          </a:r>
          <a:r>
            <a:rPr lang="ja-JP" altLang="ja-JP" sz="1000" b="0" i="0">
              <a:effectLst/>
              <a:latin typeface="+mn-lt"/>
              <a:ea typeface="+mn-ea"/>
              <a:cs typeface="+mn-cs"/>
            </a:rPr>
            <a:t>月計・年計、月日数計、</a:t>
          </a:r>
          <a:r>
            <a:rPr lang="ja-JP" altLang="en-US" sz="1050" b="0" i="0" u="none" strike="noStrike">
              <a:solidFill>
                <a:sysClr val="windowText" lastClr="000000"/>
              </a:solidFill>
              <a:latin typeface="+mn-ea"/>
              <a:ea typeface="+mn-ea"/>
            </a:rPr>
            <a:t>①②③④の計、⑤⑥の計</a:t>
          </a:r>
          <a:endParaRPr lang="en-US" altLang="ja-JP" sz="1050" b="0" i="0" u="none" strike="noStrike">
            <a:solidFill>
              <a:sysClr val="windowText" lastClr="000000"/>
            </a:solidFill>
            <a:latin typeface="+mn-ea"/>
            <a:ea typeface="+mn-ea"/>
          </a:endParaRPr>
        </a:p>
        <a:p>
          <a:pPr marL="0" marR="0" indent="0" algn="l" defTabSz="914400" rtl="0" eaLnBrk="1" fontAlgn="auto" latinLnBrk="0" hangingPunct="1">
            <a:lnSpc>
              <a:spcPct val="100000"/>
            </a:lnSpc>
            <a:spcBef>
              <a:spcPts val="0"/>
            </a:spcBef>
            <a:spcAft>
              <a:spcPts val="0"/>
            </a:spcAft>
            <a:buClrTx/>
            <a:buSzTx/>
            <a:buFontTx/>
            <a:buNone/>
            <a:tabLst/>
            <a:defRPr sz="1000"/>
          </a:pPr>
          <a:r>
            <a:rPr lang="ja-JP" altLang="en-US" sz="1050" b="0" i="0" u="none" strike="noStrike">
              <a:solidFill>
                <a:sysClr val="windowText" lastClr="000000"/>
              </a:solidFill>
              <a:latin typeface="+mn-ea"/>
              <a:ea typeface="+mn-ea"/>
            </a:rPr>
            <a:t>　</a:t>
          </a:r>
          <a:r>
            <a:rPr lang="ja-JP" altLang="ja-JP" sz="1050" b="0" i="0">
              <a:effectLst/>
              <a:latin typeface="+mn-lt"/>
              <a:ea typeface="+mn-ea"/>
              <a:cs typeface="+mn-cs"/>
            </a:rPr>
            <a:t>②　「</a:t>
          </a:r>
          <a:r>
            <a:rPr lang="ja-JP" altLang="en-US" sz="1050" b="0" i="0">
              <a:effectLst/>
              <a:latin typeface="+mn-lt"/>
              <a:ea typeface="+mn-ea"/>
              <a:cs typeface="+mn-cs"/>
            </a:rPr>
            <a:t>令和</a:t>
          </a:r>
          <a:r>
            <a:rPr lang="ja-JP" altLang="ja-JP" sz="1050" b="0" i="0">
              <a:effectLst/>
              <a:latin typeface="+mn-lt"/>
              <a:ea typeface="+mn-ea"/>
              <a:cs typeface="+mn-cs"/>
            </a:rPr>
            <a:t>○年度初任者研修領域別指導時間配分表」（様式４）の各項目の数値</a:t>
          </a:r>
          <a:endParaRPr lang="ja-JP" altLang="ja-JP" sz="1050">
            <a:effectLst/>
          </a:endParaRPr>
        </a:p>
        <a:p>
          <a:pPr algn="l" rtl="0">
            <a:defRPr sz="1000"/>
          </a:pPr>
          <a:endParaRPr lang="ja-JP" altLang="en-US" sz="1200" b="0" i="0" u="none" strike="noStrike">
            <a:solidFill>
              <a:sysClr val="windowText" lastClr="000000"/>
            </a:solidFill>
            <a:latin typeface="+mn-ea"/>
            <a:ea typeface="+mn-ea"/>
          </a:endParaRPr>
        </a:p>
      </xdr:txBody>
    </xdr:sp>
    <xdr:clientData/>
  </xdr:twoCellAnchor>
  <xdr:twoCellAnchor>
    <xdr:from>
      <xdr:col>1</xdr:col>
      <xdr:colOff>318247</xdr:colOff>
      <xdr:row>7</xdr:row>
      <xdr:rowOff>33362</xdr:rowOff>
    </xdr:from>
    <xdr:to>
      <xdr:col>23</xdr:col>
      <xdr:colOff>302000</xdr:colOff>
      <xdr:row>9</xdr:row>
      <xdr:rowOff>123009</xdr:rowOff>
    </xdr:to>
    <xdr:sp macro="" textlink="">
      <xdr:nvSpPr>
        <xdr:cNvPr id="3" name="Text Box 3">
          <a:extLst>
            <a:ext uri="{FF2B5EF4-FFF2-40B4-BE49-F238E27FC236}">
              <a16:creationId xmlns:a16="http://schemas.microsoft.com/office/drawing/2014/main" id="{00000000-0008-0000-0000-000003000000}"/>
            </a:ext>
          </a:extLst>
        </xdr:cNvPr>
        <xdr:cNvSpPr txBox="1">
          <a:spLocks noChangeArrowheads="1"/>
        </xdr:cNvSpPr>
      </xdr:nvSpPr>
      <xdr:spPr bwMode="auto">
        <a:xfrm>
          <a:off x="384922" y="1233512"/>
          <a:ext cx="7098928" cy="432547"/>
        </a:xfrm>
        <a:prstGeom prst="rect">
          <a:avLst/>
        </a:prstGeom>
        <a:solidFill>
          <a:srgbClr val="CCFFFF"/>
        </a:solidFill>
        <a:ln w="9525" algn="ctr">
          <a:solidFill>
            <a:srgbClr val="000000"/>
          </a:solidFill>
          <a:miter lim="800000"/>
          <a:headEnd/>
          <a:tailEnd/>
        </a:ln>
        <a:effectLst>
          <a:outerShdw dist="35921" dir="2700000" algn="ctr" rotWithShape="0">
            <a:srgbClr val="000000"/>
          </a:outerShdw>
        </a:effectLst>
      </xdr:spPr>
      <xdr:txBody>
        <a:bodyPr vertOverflow="clip" wrap="square" lIns="36576" tIns="18288" rIns="0" bIns="0" anchor="t" upright="1"/>
        <a:lstStyle/>
        <a:p>
          <a:pPr algn="l" rtl="0">
            <a:defRPr sz="1000"/>
          </a:pPr>
          <a:r>
            <a:rPr lang="ja-JP" altLang="en-US" sz="1100" b="1" i="0" strike="noStrike">
              <a:solidFill>
                <a:srgbClr val="FF0000"/>
              </a:solidFill>
              <a:latin typeface="ＭＳ ゴシック"/>
              <a:ea typeface="ＭＳ ゴシック"/>
            </a:rPr>
            <a:t>このファイルには、表計算が組まれていますので、入力の際留意する事項がいくつかあります。</a:t>
          </a:r>
        </a:p>
        <a:p>
          <a:pPr algn="l" rtl="0">
            <a:defRPr sz="1000"/>
          </a:pPr>
          <a:r>
            <a:rPr lang="ja-JP" altLang="en-US" sz="1100" b="1" i="0" strike="noStrike">
              <a:solidFill>
                <a:srgbClr val="FF0000"/>
              </a:solidFill>
              <a:latin typeface="ＭＳ ゴシック"/>
              <a:ea typeface="ＭＳ ゴシック"/>
            </a:rPr>
            <a:t>下の例を参考にしてください。</a:t>
          </a:r>
        </a:p>
      </xdr:txBody>
    </xdr:sp>
    <xdr:clientData/>
  </xdr:twoCellAnchor>
  <xdr:twoCellAnchor>
    <xdr:from>
      <xdr:col>9</xdr:col>
      <xdr:colOff>175371</xdr:colOff>
      <xdr:row>17</xdr:row>
      <xdr:rowOff>15688</xdr:rowOff>
    </xdr:from>
    <xdr:to>
      <xdr:col>10</xdr:col>
      <xdr:colOff>89646</xdr:colOff>
      <xdr:row>17</xdr:row>
      <xdr:rowOff>225237</xdr:rowOff>
    </xdr:to>
    <xdr:sp macro="" textlink="">
      <xdr:nvSpPr>
        <xdr:cNvPr id="4" name="Oval 4">
          <a:extLst>
            <a:ext uri="{FF2B5EF4-FFF2-40B4-BE49-F238E27FC236}">
              <a16:creationId xmlns:a16="http://schemas.microsoft.com/office/drawing/2014/main" id="{00000000-0008-0000-0000-000004000000}"/>
            </a:ext>
          </a:extLst>
        </xdr:cNvPr>
        <xdr:cNvSpPr>
          <a:spLocks noChangeArrowheads="1"/>
        </xdr:cNvSpPr>
      </xdr:nvSpPr>
      <xdr:spPr bwMode="auto">
        <a:xfrm>
          <a:off x="2994771" y="3168463"/>
          <a:ext cx="266700" cy="209549"/>
        </a:xfrm>
        <a:prstGeom prst="ellipse">
          <a:avLst/>
        </a:prstGeom>
        <a:noFill/>
        <a:ln w="9525" algn="ctr">
          <a:solidFill>
            <a:srgbClr val="000000"/>
          </a:solidFill>
          <a:round/>
          <a:headEnd/>
          <a:tailEnd/>
        </a:ln>
      </xdr:spPr>
    </xdr:sp>
    <xdr:clientData/>
  </xdr:twoCellAnchor>
  <xdr:twoCellAnchor>
    <xdr:from>
      <xdr:col>12</xdr:col>
      <xdr:colOff>101414</xdr:colOff>
      <xdr:row>19</xdr:row>
      <xdr:rowOff>11206</xdr:rowOff>
    </xdr:from>
    <xdr:to>
      <xdr:col>18</xdr:col>
      <xdr:colOff>138393</xdr:colOff>
      <xdr:row>20</xdr:row>
      <xdr:rowOff>522195</xdr:rowOff>
    </xdr:to>
    <xdr:sp macro="" textlink="">
      <xdr:nvSpPr>
        <xdr:cNvPr id="5" name="Rectangle 5">
          <a:extLst>
            <a:ext uri="{FF2B5EF4-FFF2-40B4-BE49-F238E27FC236}">
              <a16:creationId xmlns:a16="http://schemas.microsoft.com/office/drawing/2014/main" id="{00000000-0008-0000-0000-000005000000}"/>
            </a:ext>
          </a:extLst>
        </xdr:cNvPr>
        <xdr:cNvSpPr>
          <a:spLocks noChangeArrowheads="1"/>
        </xdr:cNvSpPr>
      </xdr:nvSpPr>
      <xdr:spPr bwMode="auto">
        <a:xfrm>
          <a:off x="4216214" y="4002181"/>
          <a:ext cx="1389529" cy="682439"/>
        </a:xfrm>
        <a:prstGeom prst="rect">
          <a:avLst/>
        </a:prstGeom>
        <a:solidFill>
          <a:srgbClr val="FFFFE1"/>
        </a:solidFill>
        <a:ln w="9525" algn="ctr">
          <a:solidFill>
            <a:srgbClr val="000000"/>
          </a:solidFill>
          <a:miter lim="800000"/>
          <a:headEnd/>
          <a:tailEnd/>
        </a:ln>
        <a:effectLst>
          <a:outerShdw dist="35921" dir="2700000" algn="ctr" rotWithShape="0">
            <a:srgbClr val="000000"/>
          </a:outerShdw>
        </a:effectLst>
      </xdr:spPr>
      <xdr:txBody>
        <a:bodyPr vertOverflow="clip" wrap="square" lIns="27432" tIns="18288" rIns="0" bIns="0" anchor="t" upright="1"/>
        <a:lstStyle/>
        <a:p>
          <a:pPr algn="l" rtl="0">
            <a:defRPr sz="1000"/>
          </a:pPr>
          <a:r>
            <a:rPr lang="ja-JP" altLang="en-US" sz="900" b="0" i="0" strike="noStrike">
              <a:solidFill>
                <a:srgbClr val="000000"/>
              </a:solidFill>
              <a:latin typeface="ＭＳ 明朝" panose="02020609040205080304" pitchFamily="17" charset="-128"/>
              <a:ea typeface="ＭＳ 明朝" panose="02020609040205080304" pitchFamily="17" charset="-128"/>
            </a:rPr>
            <a:t>担当学年の○印は、オートシェイプで記入してください。</a:t>
          </a:r>
        </a:p>
      </xdr:txBody>
    </xdr:sp>
    <xdr:clientData/>
  </xdr:twoCellAnchor>
  <xdr:twoCellAnchor>
    <xdr:from>
      <xdr:col>10</xdr:col>
      <xdr:colOff>68353</xdr:colOff>
      <xdr:row>17</xdr:row>
      <xdr:rowOff>200023</xdr:rowOff>
    </xdr:from>
    <xdr:to>
      <xdr:col>12</xdr:col>
      <xdr:colOff>104774</xdr:colOff>
      <xdr:row>20</xdr:row>
      <xdr:rowOff>66675</xdr:rowOff>
    </xdr:to>
    <xdr:sp macro="" textlink="">
      <xdr:nvSpPr>
        <xdr:cNvPr id="9" name="Line 40">
          <a:extLst>
            <a:ext uri="{FF2B5EF4-FFF2-40B4-BE49-F238E27FC236}">
              <a16:creationId xmlns:a16="http://schemas.microsoft.com/office/drawing/2014/main" id="{00000000-0008-0000-0000-000009000000}"/>
            </a:ext>
          </a:extLst>
        </xdr:cNvPr>
        <xdr:cNvSpPr>
          <a:spLocks noChangeShapeType="1"/>
        </xdr:cNvSpPr>
      </xdr:nvSpPr>
      <xdr:spPr bwMode="auto">
        <a:xfrm flipH="1" flipV="1">
          <a:off x="3240178" y="3352798"/>
          <a:ext cx="1350871" cy="876302"/>
        </a:xfrm>
        <a:prstGeom prst="line">
          <a:avLst/>
        </a:prstGeom>
        <a:noFill/>
        <a:ln w="9525">
          <a:solidFill>
            <a:srgbClr val="FF3300"/>
          </a:solidFill>
          <a:round/>
          <a:headEnd/>
          <a:tailEnd type="triangle" w="med" len="med"/>
        </a:ln>
      </xdr:spPr>
    </xdr:sp>
    <xdr:clientData/>
  </xdr:twoCellAnchor>
  <xdr:twoCellAnchor>
    <xdr:from>
      <xdr:col>17</xdr:col>
      <xdr:colOff>25774</xdr:colOff>
      <xdr:row>16</xdr:row>
      <xdr:rowOff>16808</xdr:rowOff>
    </xdr:from>
    <xdr:to>
      <xdr:col>22</xdr:col>
      <xdr:colOff>114301</xdr:colOff>
      <xdr:row>17</xdr:row>
      <xdr:rowOff>12886</xdr:rowOff>
    </xdr:to>
    <xdr:sp macro="" textlink="">
      <xdr:nvSpPr>
        <xdr:cNvPr id="10" name="Rectangle 38">
          <a:extLst>
            <a:ext uri="{FF2B5EF4-FFF2-40B4-BE49-F238E27FC236}">
              <a16:creationId xmlns:a16="http://schemas.microsoft.com/office/drawing/2014/main" id="{00000000-0008-0000-0000-00000A000000}"/>
            </a:ext>
          </a:extLst>
        </xdr:cNvPr>
        <xdr:cNvSpPr>
          <a:spLocks noChangeArrowheads="1"/>
        </xdr:cNvSpPr>
      </xdr:nvSpPr>
      <xdr:spPr bwMode="auto">
        <a:xfrm>
          <a:off x="5702674" y="2912408"/>
          <a:ext cx="1555377" cy="253253"/>
        </a:xfrm>
        <a:prstGeom prst="rect">
          <a:avLst/>
        </a:prstGeom>
        <a:solidFill>
          <a:srgbClr val="FFFFE1"/>
        </a:solidFill>
        <a:ln w="9525" algn="ctr">
          <a:solidFill>
            <a:srgbClr val="000000"/>
          </a:solidFill>
          <a:miter lim="800000"/>
          <a:headEnd/>
          <a:tailEnd/>
        </a:ln>
        <a:effectLst>
          <a:outerShdw dist="35921" dir="2700000" algn="ctr" rotWithShape="0">
            <a:srgbClr val="000000"/>
          </a:outerShdw>
        </a:effectLst>
      </xdr:spPr>
      <xdr:txBody>
        <a:bodyPr vertOverflow="clip" wrap="square" lIns="27432" tIns="18288" rIns="0" bIns="0" anchor="t" upright="1"/>
        <a:lstStyle/>
        <a:p>
          <a:pPr algn="l" rtl="0">
            <a:defRPr sz="1000"/>
          </a:pPr>
          <a:r>
            <a:rPr lang="ja-JP" altLang="en-US" sz="900" b="0" i="0" strike="noStrike">
              <a:solidFill>
                <a:srgbClr val="000000"/>
              </a:solidFill>
              <a:latin typeface="ＭＳ 明朝"/>
              <a:ea typeface="ＭＳ 明朝"/>
            </a:rPr>
            <a:t>職名も記入してください。</a:t>
          </a:r>
        </a:p>
      </xdr:txBody>
    </xdr:sp>
    <xdr:clientData/>
  </xdr:twoCellAnchor>
  <xdr:twoCellAnchor>
    <xdr:from>
      <xdr:col>15</xdr:col>
      <xdr:colOff>200025</xdr:colOff>
      <xdr:row>16</xdr:row>
      <xdr:rowOff>162485</xdr:rowOff>
    </xdr:from>
    <xdr:to>
      <xdr:col>17</xdr:col>
      <xdr:colOff>14567</xdr:colOff>
      <xdr:row>17</xdr:row>
      <xdr:rowOff>314325</xdr:rowOff>
    </xdr:to>
    <xdr:sp macro="" textlink="">
      <xdr:nvSpPr>
        <xdr:cNvPr id="11" name="Line 7">
          <a:extLst>
            <a:ext uri="{FF2B5EF4-FFF2-40B4-BE49-F238E27FC236}">
              <a16:creationId xmlns:a16="http://schemas.microsoft.com/office/drawing/2014/main" id="{00000000-0008-0000-0000-00000B000000}"/>
            </a:ext>
          </a:extLst>
        </xdr:cNvPr>
        <xdr:cNvSpPr>
          <a:spLocks noChangeShapeType="1"/>
        </xdr:cNvSpPr>
      </xdr:nvSpPr>
      <xdr:spPr bwMode="auto">
        <a:xfrm flipH="1">
          <a:off x="5286375" y="3058085"/>
          <a:ext cx="405092" cy="409015"/>
        </a:xfrm>
        <a:prstGeom prst="line">
          <a:avLst/>
        </a:prstGeom>
        <a:noFill/>
        <a:ln w="9525">
          <a:solidFill>
            <a:srgbClr val="FF3300"/>
          </a:solidFill>
          <a:round/>
          <a:headEnd/>
          <a:tailEnd type="triangle" w="med" len="med"/>
        </a:ln>
      </xdr:spPr>
    </xdr:sp>
    <xdr:clientData/>
  </xdr:twoCellAnchor>
  <xdr:twoCellAnchor>
    <xdr:from>
      <xdr:col>18</xdr:col>
      <xdr:colOff>129989</xdr:colOff>
      <xdr:row>17</xdr:row>
      <xdr:rowOff>160805</xdr:rowOff>
    </xdr:from>
    <xdr:to>
      <xdr:col>23</xdr:col>
      <xdr:colOff>302000</xdr:colOff>
      <xdr:row>18</xdr:row>
      <xdr:rowOff>358588</xdr:rowOff>
    </xdr:to>
    <xdr:sp macro="" textlink="">
      <xdr:nvSpPr>
        <xdr:cNvPr id="13" name="Rectangle 38">
          <a:extLst>
            <a:ext uri="{FF2B5EF4-FFF2-40B4-BE49-F238E27FC236}">
              <a16:creationId xmlns:a16="http://schemas.microsoft.com/office/drawing/2014/main" id="{00000000-0008-0000-0000-00000D000000}"/>
            </a:ext>
          </a:extLst>
        </xdr:cNvPr>
        <xdr:cNvSpPr>
          <a:spLocks noChangeArrowheads="1"/>
        </xdr:cNvSpPr>
      </xdr:nvSpPr>
      <xdr:spPr bwMode="auto">
        <a:xfrm>
          <a:off x="5597339" y="3313580"/>
          <a:ext cx="1886511" cy="616883"/>
        </a:xfrm>
        <a:prstGeom prst="rect">
          <a:avLst/>
        </a:prstGeom>
        <a:solidFill>
          <a:srgbClr val="FFFFE1"/>
        </a:solidFill>
        <a:ln w="9525" algn="ctr">
          <a:solidFill>
            <a:srgbClr val="000000"/>
          </a:solidFill>
          <a:miter lim="800000"/>
          <a:headEnd/>
          <a:tailEnd/>
        </a:ln>
        <a:effectLst>
          <a:outerShdw dist="35921" dir="2700000" algn="ctr" rotWithShape="0">
            <a:srgbClr val="000000"/>
          </a:outerShdw>
        </a:effectLst>
      </xdr:spPr>
      <xdr:txBody>
        <a:bodyPr vertOverflow="clip" wrap="square" lIns="27432" tIns="18288" rIns="0" bIns="0" anchor="t" upright="1"/>
        <a:lstStyle/>
        <a:p>
          <a:pPr algn="l" rtl="0">
            <a:defRPr sz="1000"/>
          </a:pPr>
          <a:r>
            <a:rPr lang="ja-JP" altLang="en-US" sz="900" b="0" i="0" strike="noStrike">
              <a:solidFill>
                <a:srgbClr val="000000"/>
              </a:solidFill>
              <a:latin typeface="ＭＳ 明朝"/>
              <a:ea typeface="ＭＳ 明朝"/>
            </a:rPr>
            <a:t>研修時間の確保、校内指導体制の確立、地域・学校・初任者の実情への配慮等について記入してください。</a:t>
          </a:r>
        </a:p>
      </xdr:txBody>
    </xdr:sp>
    <xdr:clientData/>
  </xdr:twoCellAnchor>
  <xdr:twoCellAnchor>
    <xdr:from>
      <xdr:col>21</xdr:col>
      <xdr:colOff>569256</xdr:colOff>
      <xdr:row>19</xdr:row>
      <xdr:rowOff>11206</xdr:rowOff>
    </xdr:from>
    <xdr:to>
      <xdr:col>22</xdr:col>
      <xdr:colOff>123265</xdr:colOff>
      <xdr:row>20</xdr:row>
      <xdr:rowOff>316565</xdr:rowOff>
    </xdr:to>
    <xdr:sp macro="" textlink="">
      <xdr:nvSpPr>
        <xdr:cNvPr id="14" name="Line 40">
          <a:extLst>
            <a:ext uri="{FF2B5EF4-FFF2-40B4-BE49-F238E27FC236}">
              <a16:creationId xmlns:a16="http://schemas.microsoft.com/office/drawing/2014/main" id="{00000000-0008-0000-0000-00000E000000}"/>
            </a:ext>
          </a:extLst>
        </xdr:cNvPr>
        <xdr:cNvSpPr>
          <a:spLocks noChangeShapeType="1"/>
        </xdr:cNvSpPr>
      </xdr:nvSpPr>
      <xdr:spPr bwMode="auto">
        <a:xfrm flipH="1">
          <a:off x="6493806" y="4002181"/>
          <a:ext cx="182659" cy="476809"/>
        </a:xfrm>
        <a:prstGeom prst="line">
          <a:avLst/>
        </a:prstGeom>
        <a:noFill/>
        <a:ln w="9525">
          <a:solidFill>
            <a:srgbClr val="FF3300"/>
          </a:solidFill>
          <a:round/>
          <a:headEnd/>
          <a:tailEnd type="triangle" w="med" len="med"/>
        </a:ln>
      </xdr:spPr>
    </xdr:sp>
    <xdr:clientData/>
  </xdr:twoCellAnchor>
  <xdr:twoCellAnchor>
    <xdr:from>
      <xdr:col>21</xdr:col>
      <xdr:colOff>77880</xdr:colOff>
      <xdr:row>25</xdr:row>
      <xdr:rowOff>200026</xdr:rowOff>
    </xdr:from>
    <xdr:to>
      <xdr:col>23</xdr:col>
      <xdr:colOff>552449</xdr:colOff>
      <xdr:row>28</xdr:row>
      <xdr:rowOff>114300</xdr:rowOff>
    </xdr:to>
    <xdr:sp macro="" textlink="">
      <xdr:nvSpPr>
        <xdr:cNvPr id="16" name="Rectangle 17">
          <a:extLst>
            <a:ext uri="{FF2B5EF4-FFF2-40B4-BE49-F238E27FC236}">
              <a16:creationId xmlns:a16="http://schemas.microsoft.com/office/drawing/2014/main" id="{00000000-0008-0000-0000-000010000000}"/>
            </a:ext>
          </a:extLst>
        </xdr:cNvPr>
        <xdr:cNvSpPr>
          <a:spLocks noChangeArrowheads="1"/>
        </xdr:cNvSpPr>
      </xdr:nvSpPr>
      <xdr:spPr bwMode="auto">
        <a:xfrm>
          <a:off x="6535830" y="6200776"/>
          <a:ext cx="1846169" cy="628649"/>
        </a:xfrm>
        <a:prstGeom prst="rect">
          <a:avLst/>
        </a:prstGeom>
        <a:solidFill>
          <a:srgbClr val="FFFFE1"/>
        </a:solidFill>
        <a:ln w="9525" algn="ctr">
          <a:solidFill>
            <a:srgbClr val="000000"/>
          </a:solidFill>
          <a:miter lim="800000"/>
          <a:headEnd/>
          <a:tailEnd/>
        </a:ln>
        <a:effectLst>
          <a:outerShdw dist="35921" dir="2700000" algn="ctr" rotWithShape="0">
            <a:srgbClr val="000000"/>
          </a:outerShdw>
        </a:effectLst>
      </xdr:spPr>
      <xdr:txBody>
        <a:bodyPr vertOverflow="clip" wrap="square" lIns="27432" tIns="18288" rIns="0" bIns="0" anchor="t" upright="1"/>
        <a:lstStyle/>
        <a:p>
          <a:pPr algn="l" rtl="0">
            <a:defRPr sz="1000"/>
          </a:pPr>
          <a:r>
            <a:rPr lang="ja-JP" altLang="en-US" sz="900" b="0" i="0" u="none" strike="noStrike">
              <a:solidFill>
                <a:sysClr val="windowText" lastClr="000000"/>
              </a:solidFill>
              <a:latin typeface="ＭＳ 明朝"/>
              <a:ea typeface="ＭＳ 明朝"/>
            </a:rPr>
            <a:t>研修を実施する上で、特記すべきことがある場合、備考欄に記入ください。</a:t>
          </a:r>
        </a:p>
      </xdr:txBody>
    </xdr:sp>
    <xdr:clientData/>
  </xdr:twoCellAnchor>
  <xdr:twoCellAnchor>
    <xdr:from>
      <xdr:col>10</xdr:col>
      <xdr:colOff>9525</xdr:colOff>
      <xdr:row>28</xdr:row>
      <xdr:rowOff>180976</xdr:rowOff>
    </xdr:from>
    <xdr:to>
      <xdr:col>16</xdr:col>
      <xdr:colOff>51549</xdr:colOff>
      <xdr:row>34</xdr:row>
      <xdr:rowOff>47626</xdr:rowOff>
    </xdr:to>
    <xdr:sp macro="" textlink="">
      <xdr:nvSpPr>
        <xdr:cNvPr id="17" name="Rectangle 17">
          <a:extLst>
            <a:ext uri="{FF2B5EF4-FFF2-40B4-BE49-F238E27FC236}">
              <a16:creationId xmlns:a16="http://schemas.microsoft.com/office/drawing/2014/main" id="{00000000-0008-0000-0000-000011000000}"/>
            </a:ext>
          </a:extLst>
        </xdr:cNvPr>
        <xdr:cNvSpPr>
          <a:spLocks noChangeArrowheads="1"/>
        </xdr:cNvSpPr>
      </xdr:nvSpPr>
      <xdr:spPr bwMode="auto">
        <a:xfrm>
          <a:off x="3181350" y="6896101"/>
          <a:ext cx="2251824" cy="1295400"/>
        </a:xfrm>
        <a:prstGeom prst="rect">
          <a:avLst/>
        </a:prstGeom>
        <a:ln>
          <a:headEnd/>
          <a:tailEnd/>
        </a:ln>
      </xdr:spPr>
      <xdr:style>
        <a:lnRef idx="2">
          <a:schemeClr val="accent1"/>
        </a:lnRef>
        <a:fillRef idx="1">
          <a:schemeClr val="lt1"/>
        </a:fillRef>
        <a:effectRef idx="0">
          <a:schemeClr val="accent1"/>
        </a:effectRef>
        <a:fontRef idx="minor">
          <a:schemeClr val="dk1"/>
        </a:fontRef>
      </xdr:style>
      <xdr:txBody>
        <a:bodyPr vertOverflow="clip" wrap="square" lIns="27432" tIns="18288" rIns="0" bIns="0" anchor="t" upright="1"/>
        <a:lstStyle/>
        <a:p>
          <a:pPr algn="l" rtl="0">
            <a:defRPr sz="1000"/>
          </a:pPr>
          <a:r>
            <a:rPr lang="ja-JP" altLang="en-US" sz="900" b="0" i="0" u="none" strike="noStrike">
              <a:solidFill>
                <a:sysClr val="windowText" lastClr="000000"/>
              </a:solidFill>
              <a:latin typeface="ＭＳ 明朝"/>
              <a:ea typeface="ＭＳ 明朝"/>
            </a:rPr>
            <a:t>各月の記録簿を使用すると、各月の領域別時間数、月日数も自動的に表示されます。</a:t>
          </a:r>
          <a:endParaRPr lang="en-US" altLang="ja-JP" sz="900" b="0" i="0" u="none" strike="noStrike">
            <a:solidFill>
              <a:sysClr val="windowText" lastClr="000000"/>
            </a:solidFill>
            <a:latin typeface="ＭＳ 明朝"/>
            <a:ea typeface="ＭＳ 明朝"/>
          </a:endParaRPr>
        </a:p>
        <a:p>
          <a:pPr algn="l" rtl="0">
            <a:defRPr sz="1000"/>
          </a:pPr>
          <a:r>
            <a:rPr lang="en-US" altLang="ja-JP" sz="900" b="0" i="0" u="none" strike="noStrike">
              <a:solidFill>
                <a:srgbClr val="FF0000"/>
              </a:solidFill>
              <a:latin typeface="ＭＳ 明朝"/>
              <a:ea typeface="ＭＳ 明朝"/>
            </a:rPr>
            <a:t>※</a:t>
          </a:r>
          <a:r>
            <a:rPr lang="ja-JP" altLang="en-US" sz="900" b="0" i="0" u="none" strike="noStrike">
              <a:solidFill>
                <a:srgbClr val="FF0000"/>
              </a:solidFill>
              <a:latin typeface="ＭＳ 明朝"/>
              <a:ea typeface="ＭＳ 明朝"/>
            </a:rPr>
            <a:t>手入力でも記入は可能ですが、その場合、記録簿とのリンクは消えますので、ご承知おきください</a:t>
          </a:r>
          <a:r>
            <a:rPr lang="ja-JP" altLang="en-US" sz="900" b="0" i="0" u="none" strike="noStrike">
              <a:solidFill>
                <a:sysClr val="windowText" lastClr="000000"/>
              </a:solidFill>
              <a:latin typeface="ＭＳ 明朝"/>
              <a:ea typeface="ＭＳ 明朝"/>
            </a:rPr>
            <a:t>。</a:t>
          </a:r>
        </a:p>
      </xdr:txBody>
    </xdr:sp>
    <xdr:clientData/>
  </xdr:twoCellAnchor>
  <xdr:twoCellAnchor>
    <xdr:from>
      <xdr:col>18</xdr:col>
      <xdr:colOff>44264</xdr:colOff>
      <xdr:row>17</xdr:row>
      <xdr:rowOff>170330</xdr:rowOff>
    </xdr:from>
    <xdr:to>
      <xdr:col>23</xdr:col>
      <xdr:colOff>540125</xdr:colOff>
      <xdr:row>18</xdr:row>
      <xdr:rowOff>368113</xdr:rowOff>
    </xdr:to>
    <xdr:sp macro="" textlink="">
      <xdr:nvSpPr>
        <xdr:cNvPr id="19" name="Rectangle 38">
          <a:extLst>
            <a:ext uri="{FF2B5EF4-FFF2-40B4-BE49-F238E27FC236}">
              <a16:creationId xmlns:a16="http://schemas.microsoft.com/office/drawing/2014/main" id="{00000000-0008-0000-0000-000013000000}"/>
            </a:ext>
          </a:extLst>
        </xdr:cNvPr>
        <xdr:cNvSpPr>
          <a:spLocks noChangeArrowheads="1"/>
        </xdr:cNvSpPr>
      </xdr:nvSpPr>
      <xdr:spPr bwMode="auto">
        <a:xfrm>
          <a:off x="5511614" y="3323105"/>
          <a:ext cx="2210361" cy="616883"/>
        </a:xfrm>
        <a:prstGeom prst="rect">
          <a:avLst/>
        </a:prstGeom>
        <a:solidFill>
          <a:srgbClr val="FFFFE1"/>
        </a:solidFill>
        <a:ln w="9525" algn="ctr">
          <a:solidFill>
            <a:srgbClr val="000000"/>
          </a:solidFill>
          <a:miter lim="800000"/>
          <a:headEnd/>
          <a:tailEnd/>
        </a:ln>
        <a:effectLst>
          <a:outerShdw dist="35921" dir="2700000" algn="ctr" rotWithShape="0">
            <a:srgbClr val="000000"/>
          </a:outerShdw>
        </a:effectLst>
      </xdr:spPr>
      <xdr:txBody>
        <a:bodyPr vertOverflow="clip" wrap="square" lIns="27432" tIns="18288" rIns="0" bIns="0" anchor="t" upright="1"/>
        <a:lstStyle/>
        <a:p>
          <a:pPr algn="l" rtl="0">
            <a:defRPr sz="1000"/>
          </a:pPr>
          <a:r>
            <a:rPr lang="ja-JP" altLang="en-US" sz="900" b="0" i="0" strike="noStrike">
              <a:solidFill>
                <a:srgbClr val="000000"/>
              </a:solidFill>
              <a:latin typeface="ＭＳ 明朝"/>
              <a:ea typeface="ＭＳ 明朝"/>
            </a:rPr>
            <a:t>研修時間の確保、校内指導体制の確立、</a:t>
          </a:r>
          <a:endParaRPr lang="en-US" altLang="ja-JP" sz="900" b="0" i="0" strike="noStrike">
            <a:solidFill>
              <a:srgbClr val="000000"/>
            </a:solidFill>
            <a:latin typeface="ＭＳ 明朝"/>
            <a:ea typeface="ＭＳ 明朝"/>
          </a:endParaRPr>
        </a:p>
        <a:p>
          <a:pPr algn="l" rtl="0">
            <a:defRPr sz="1000"/>
          </a:pPr>
          <a:r>
            <a:rPr lang="ja-JP" altLang="en-US" sz="900" b="0" i="0" strike="noStrike">
              <a:solidFill>
                <a:srgbClr val="000000"/>
              </a:solidFill>
              <a:latin typeface="ＭＳ 明朝"/>
              <a:ea typeface="ＭＳ 明朝"/>
            </a:rPr>
            <a:t>地域・学校・初任者の実情への配慮等について記入してください。</a:t>
          </a:r>
        </a:p>
      </xdr:txBody>
    </xdr:sp>
    <xdr:clientData/>
  </xdr:twoCellAnchor>
  <xdr:twoCellAnchor>
    <xdr:from>
      <xdr:col>2</xdr:col>
      <xdr:colOff>209550</xdr:colOff>
      <xdr:row>24</xdr:row>
      <xdr:rowOff>114300</xdr:rowOff>
    </xdr:from>
    <xdr:to>
      <xdr:col>15</xdr:col>
      <xdr:colOff>276225</xdr:colOff>
      <xdr:row>27</xdr:row>
      <xdr:rowOff>66675</xdr:rowOff>
    </xdr:to>
    <xdr:sp macro="" textlink="">
      <xdr:nvSpPr>
        <xdr:cNvPr id="23" name="Rectangle 17">
          <a:extLst>
            <a:ext uri="{FF2B5EF4-FFF2-40B4-BE49-F238E27FC236}">
              <a16:creationId xmlns:a16="http://schemas.microsoft.com/office/drawing/2014/main" id="{00000000-0008-0000-0000-000017000000}"/>
            </a:ext>
          </a:extLst>
        </xdr:cNvPr>
        <xdr:cNvSpPr>
          <a:spLocks noChangeArrowheads="1"/>
        </xdr:cNvSpPr>
      </xdr:nvSpPr>
      <xdr:spPr bwMode="auto">
        <a:xfrm>
          <a:off x="638175" y="5876925"/>
          <a:ext cx="4724400" cy="666750"/>
        </a:xfrm>
        <a:prstGeom prst="rect">
          <a:avLst/>
        </a:prstGeom>
        <a:solidFill>
          <a:srgbClr val="FFFFE1"/>
        </a:solidFill>
        <a:ln w="9525" algn="ctr">
          <a:solidFill>
            <a:srgbClr val="000000"/>
          </a:solidFill>
          <a:miter lim="800000"/>
          <a:headEnd/>
          <a:tailEnd/>
        </a:ln>
        <a:effectLst>
          <a:outerShdw dist="35921" dir="2700000" algn="ctr" rotWithShape="0">
            <a:srgbClr val="000000"/>
          </a:outerShdw>
        </a:effectLst>
      </xdr:spPr>
      <xdr:txBody>
        <a:bodyPr vertOverflow="clip" wrap="square" lIns="27432" tIns="18288" rIns="0" bIns="0" anchor="t" upright="1"/>
        <a:lstStyle/>
        <a:p>
          <a:pPr algn="l" rtl="0">
            <a:defRPr sz="1000"/>
          </a:pPr>
          <a:r>
            <a:rPr lang="ja-JP" altLang="en-US" sz="1200" b="0" i="0" u="none" strike="noStrike">
              <a:solidFill>
                <a:sysClr val="windowText" lastClr="000000"/>
              </a:solidFill>
              <a:latin typeface="ＭＳ 明朝"/>
              <a:ea typeface="ＭＳ 明朝"/>
            </a:rPr>
            <a:t>年計と月計、①②③④の計、⑤⑥の計のセルには計算式が入っていますので、記入は不要です。</a:t>
          </a:r>
          <a:endParaRPr lang="en-US" altLang="ja-JP" sz="1200" b="0" i="0" u="none" strike="noStrike">
            <a:solidFill>
              <a:sysClr val="windowText" lastClr="000000"/>
            </a:solidFill>
            <a:latin typeface="ＭＳ 明朝"/>
            <a:ea typeface="ＭＳ 明朝"/>
          </a:endParaRPr>
        </a:p>
      </xdr:txBody>
    </xdr:sp>
    <xdr:clientData/>
  </xdr:twoCellAnchor>
  <xdr:twoCellAnchor>
    <xdr:from>
      <xdr:col>3</xdr:col>
      <xdr:colOff>323850</xdr:colOff>
      <xdr:row>38</xdr:row>
      <xdr:rowOff>38100</xdr:rowOff>
    </xdr:from>
    <xdr:to>
      <xdr:col>5</xdr:col>
      <xdr:colOff>85726</xdr:colOff>
      <xdr:row>38</xdr:row>
      <xdr:rowOff>228600</xdr:rowOff>
    </xdr:to>
    <xdr:sp macro="" textlink="">
      <xdr:nvSpPr>
        <xdr:cNvPr id="24" name="円/楕円 23">
          <a:extLst>
            <a:ext uri="{FF2B5EF4-FFF2-40B4-BE49-F238E27FC236}">
              <a16:creationId xmlns:a16="http://schemas.microsoft.com/office/drawing/2014/main" id="{00000000-0008-0000-0000-000018000000}"/>
            </a:ext>
          </a:extLst>
        </xdr:cNvPr>
        <xdr:cNvSpPr/>
      </xdr:nvSpPr>
      <xdr:spPr>
        <a:xfrm>
          <a:off x="1028700" y="9039225"/>
          <a:ext cx="466726" cy="190500"/>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12</xdr:col>
      <xdr:colOff>161925</xdr:colOff>
      <xdr:row>38</xdr:row>
      <xdr:rowOff>19050</xdr:rowOff>
    </xdr:from>
    <xdr:to>
      <xdr:col>15</xdr:col>
      <xdr:colOff>28576</xdr:colOff>
      <xdr:row>38</xdr:row>
      <xdr:rowOff>209550</xdr:rowOff>
    </xdr:to>
    <xdr:sp macro="" textlink="">
      <xdr:nvSpPr>
        <xdr:cNvPr id="26" name="円/楕円 25">
          <a:extLst>
            <a:ext uri="{FF2B5EF4-FFF2-40B4-BE49-F238E27FC236}">
              <a16:creationId xmlns:a16="http://schemas.microsoft.com/office/drawing/2014/main" id="{00000000-0008-0000-0000-00001A000000}"/>
            </a:ext>
          </a:extLst>
        </xdr:cNvPr>
        <xdr:cNvSpPr/>
      </xdr:nvSpPr>
      <xdr:spPr>
        <a:xfrm>
          <a:off x="4648200" y="9020175"/>
          <a:ext cx="466726" cy="190500"/>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xdr:col>
      <xdr:colOff>314325</xdr:colOff>
      <xdr:row>41</xdr:row>
      <xdr:rowOff>95250</xdr:rowOff>
    </xdr:from>
    <xdr:to>
      <xdr:col>13</xdr:col>
      <xdr:colOff>85725</xdr:colOff>
      <xdr:row>44</xdr:row>
      <xdr:rowOff>133350</xdr:rowOff>
    </xdr:to>
    <xdr:grpSp>
      <xdr:nvGrpSpPr>
        <xdr:cNvPr id="27" name="グループ化 26">
          <a:extLst>
            <a:ext uri="{FF2B5EF4-FFF2-40B4-BE49-F238E27FC236}">
              <a16:creationId xmlns:a16="http://schemas.microsoft.com/office/drawing/2014/main" id="{00000000-0008-0000-0000-00001B000000}"/>
            </a:ext>
          </a:extLst>
        </xdr:cNvPr>
        <xdr:cNvGrpSpPr/>
      </xdr:nvGrpSpPr>
      <xdr:grpSpPr>
        <a:xfrm>
          <a:off x="1019175" y="9572625"/>
          <a:ext cx="3752850" cy="666750"/>
          <a:chOff x="885825" y="9420225"/>
          <a:chExt cx="3752850" cy="666750"/>
        </a:xfrm>
      </xdr:grpSpPr>
      <xdr:sp macro="" textlink="">
        <xdr:nvSpPr>
          <xdr:cNvPr id="28" name="Rectangle 17">
            <a:extLst>
              <a:ext uri="{FF2B5EF4-FFF2-40B4-BE49-F238E27FC236}">
                <a16:creationId xmlns:a16="http://schemas.microsoft.com/office/drawing/2014/main" id="{00000000-0008-0000-0000-00001C000000}"/>
              </a:ext>
            </a:extLst>
          </xdr:cNvPr>
          <xdr:cNvSpPr>
            <a:spLocks noChangeArrowheads="1"/>
          </xdr:cNvSpPr>
        </xdr:nvSpPr>
        <xdr:spPr bwMode="auto">
          <a:xfrm>
            <a:off x="885825" y="9420225"/>
            <a:ext cx="3752850" cy="666750"/>
          </a:xfrm>
          <a:prstGeom prst="rect">
            <a:avLst/>
          </a:prstGeom>
          <a:solidFill>
            <a:srgbClr val="FFFFE1"/>
          </a:solidFill>
          <a:ln w="9525" algn="ctr">
            <a:solidFill>
              <a:srgbClr val="000000"/>
            </a:solidFill>
            <a:miter lim="800000"/>
            <a:headEnd/>
            <a:tailEnd/>
          </a:ln>
          <a:effectLst>
            <a:outerShdw dist="35921" dir="2700000" algn="ctr" rotWithShape="0">
              <a:srgbClr val="000000"/>
            </a:outerShdw>
          </a:effectLst>
        </xdr:spPr>
        <xdr:txBody>
          <a:bodyPr vertOverflow="clip" wrap="square" lIns="27432" tIns="18288" rIns="0" bIns="0" anchor="t" upright="1"/>
          <a:lstStyle/>
          <a:p>
            <a:pPr algn="l" rtl="0">
              <a:defRPr sz="1000"/>
            </a:pPr>
            <a:r>
              <a:rPr lang="en-US" altLang="ja-JP" sz="1200" b="0" i="0" u="none" strike="noStrike">
                <a:solidFill>
                  <a:srgbClr val="FF0000"/>
                </a:solidFill>
                <a:latin typeface="ＭＳ 明朝"/>
                <a:ea typeface="ＭＳ 明朝"/>
              </a:rPr>
              <a:t>※</a:t>
            </a:r>
            <a:r>
              <a:rPr lang="ja-JP" altLang="en-US" sz="1200" b="0" i="0" u="none" strike="noStrike">
                <a:solidFill>
                  <a:srgbClr val="FF0000"/>
                </a:solidFill>
                <a:latin typeface="ＭＳ 明朝"/>
                <a:ea typeface="ＭＳ 明朝"/>
              </a:rPr>
              <a:t>　　　　内のセルに手入力をすると、</a:t>
            </a:r>
            <a:endParaRPr lang="en-US" altLang="ja-JP" sz="1200" b="0" i="0" u="none" strike="noStrike">
              <a:solidFill>
                <a:srgbClr val="FF0000"/>
              </a:solidFill>
              <a:latin typeface="ＭＳ 明朝"/>
              <a:ea typeface="ＭＳ 明朝"/>
            </a:endParaRPr>
          </a:p>
          <a:p>
            <a:pPr algn="l" rtl="0">
              <a:defRPr sz="1000"/>
            </a:pPr>
            <a:r>
              <a:rPr lang="ja-JP" altLang="en-US" sz="1200" b="0" i="0" u="none" strike="noStrike">
                <a:solidFill>
                  <a:srgbClr val="FF0000"/>
                </a:solidFill>
                <a:latin typeface="ＭＳ 明朝"/>
                <a:ea typeface="ＭＳ 明朝"/>
              </a:rPr>
              <a:t>　計算式が消えますので、注意してください</a:t>
            </a:r>
            <a:r>
              <a:rPr lang="ja-JP" altLang="en-US" sz="1200" b="0" i="0" u="none" strike="noStrike">
                <a:solidFill>
                  <a:sysClr val="windowText" lastClr="000000"/>
                </a:solidFill>
                <a:latin typeface="ＭＳ 明朝"/>
                <a:ea typeface="ＭＳ 明朝"/>
              </a:rPr>
              <a:t>。</a:t>
            </a:r>
          </a:p>
        </xdr:txBody>
      </xdr:sp>
      <xdr:sp macro="" textlink="">
        <xdr:nvSpPr>
          <xdr:cNvPr id="29" name="円/楕円 28">
            <a:extLst>
              <a:ext uri="{FF2B5EF4-FFF2-40B4-BE49-F238E27FC236}">
                <a16:creationId xmlns:a16="http://schemas.microsoft.com/office/drawing/2014/main" id="{00000000-0008-0000-0000-00001D000000}"/>
              </a:ext>
            </a:extLst>
          </xdr:cNvPr>
          <xdr:cNvSpPr/>
        </xdr:nvSpPr>
        <xdr:spPr>
          <a:xfrm>
            <a:off x="1123950" y="9439275"/>
            <a:ext cx="466726" cy="190500"/>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xdr:from>
      <xdr:col>5</xdr:col>
      <xdr:colOff>219075</xdr:colOff>
      <xdr:row>19</xdr:row>
      <xdr:rowOff>20732</xdr:rowOff>
    </xdr:from>
    <xdr:to>
      <xdr:col>11</xdr:col>
      <xdr:colOff>6163</xdr:colOff>
      <xdr:row>21</xdr:row>
      <xdr:rowOff>11206</xdr:rowOff>
    </xdr:to>
    <xdr:sp macro="" textlink="">
      <xdr:nvSpPr>
        <xdr:cNvPr id="31" name="Rectangle 38">
          <a:extLst>
            <a:ext uri="{FF2B5EF4-FFF2-40B4-BE49-F238E27FC236}">
              <a16:creationId xmlns:a16="http://schemas.microsoft.com/office/drawing/2014/main" id="{00000000-0008-0000-0000-00001F000000}"/>
            </a:ext>
          </a:extLst>
        </xdr:cNvPr>
        <xdr:cNvSpPr>
          <a:spLocks noChangeArrowheads="1"/>
        </xdr:cNvSpPr>
      </xdr:nvSpPr>
      <xdr:spPr bwMode="auto">
        <a:xfrm>
          <a:off x="1628775" y="4011707"/>
          <a:ext cx="2206438" cy="685799"/>
        </a:xfrm>
        <a:prstGeom prst="rect">
          <a:avLst/>
        </a:prstGeom>
        <a:solidFill>
          <a:srgbClr val="FFFFE1"/>
        </a:solidFill>
        <a:ln w="9525" algn="ctr">
          <a:solidFill>
            <a:srgbClr val="000000"/>
          </a:solidFill>
          <a:miter lim="800000"/>
          <a:headEnd/>
          <a:tailEnd/>
        </a:ln>
        <a:effectLst>
          <a:outerShdw dist="35921" dir="2700000" algn="ctr" rotWithShape="0">
            <a:srgbClr val="000000"/>
          </a:outerShdw>
        </a:effectLst>
      </xdr:spPr>
      <xdr:txBody>
        <a:bodyPr vertOverflow="clip" wrap="square" lIns="27432" tIns="18288" rIns="0" bIns="0" anchor="t" upright="1"/>
        <a:lstStyle/>
        <a:p>
          <a:pPr marL="0" marR="0" indent="0" algn="l" defTabSz="914400" rtl="0" eaLnBrk="1" fontAlgn="auto" latinLnBrk="0" hangingPunct="1">
            <a:lnSpc>
              <a:spcPct val="100000"/>
            </a:lnSpc>
            <a:spcBef>
              <a:spcPts val="0"/>
            </a:spcBef>
            <a:spcAft>
              <a:spcPts val="0"/>
            </a:spcAft>
            <a:buClrTx/>
            <a:buSzTx/>
            <a:buFontTx/>
            <a:buNone/>
            <a:tabLst/>
            <a:defRPr sz="1000"/>
          </a:pPr>
          <a:r>
            <a:rPr lang="ja-JP" altLang="en-US" sz="900" b="0" i="0" strike="noStrike">
              <a:solidFill>
                <a:srgbClr val="000000"/>
              </a:solidFill>
              <a:latin typeface="ＭＳ 明朝"/>
              <a:ea typeface="ＭＳ 明朝"/>
            </a:rPr>
            <a:t>中学部・高等部の初任者のみ免許教科名を記入してください。小学部の初任者は斜線を引いてください。</a:t>
          </a:r>
        </a:p>
      </xdr:txBody>
    </xdr:sp>
    <xdr:clientData/>
  </xdr:twoCellAnchor>
  <xdr:twoCellAnchor>
    <xdr:from>
      <xdr:col>8</xdr:col>
      <xdr:colOff>129987</xdr:colOff>
      <xdr:row>18</xdr:row>
      <xdr:rowOff>228600</xdr:rowOff>
    </xdr:from>
    <xdr:to>
      <xdr:col>8</xdr:col>
      <xdr:colOff>303114</xdr:colOff>
      <xdr:row>19</xdr:row>
      <xdr:rowOff>9525</xdr:rowOff>
    </xdr:to>
    <xdr:sp macro="" textlink="">
      <xdr:nvSpPr>
        <xdr:cNvPr id="32" name="Line 39">
          <a:extLst>
            <a:ext uri="{FF2B5EF4-FFF2-40B4-BE49-F238E27FC236}">
              <a16:creationId xmlns:a16="http://schemas.microsoft.com/office/drawing/2014/main" id="{00000000-0008-0000-0000-000020000000}"/>
            </a:ext>
          </a:extLst>
        </xdr:cNvPr>
        <xdr:cNvSpPr>
          <a:spLocks noChangeShapeType="1"/>
        </xdr:cNvSpPr>
      </xdr:nvSpPr>
      <xdr:spPr bwMode="auto">
        <a:xfrm flipH="1" flipV="1">
          <a:off x="2596962" y="3800475"/>
          <a:ext cx="173127" cy="200025"/>
        </a:xfrm>
        <a:prstGeom prst="line">
          <a:avLst/>
        </a:prstGeom>
        <a:noFill/>
        <a:ln w="9525">
          <a:solidFill>
            <a:srgbClr val="FF3300"/>
          </a:solidFill>
          <a:round/>
          <a:headEnd/>
          <a:tailEnd type="triangle" w="med" len="med"/>
        </a:ln>
      </xdr:spPr>
    </xdr:sp>
    <xdr:clientData/>
  </xdr:twoCellAnchor>
  <xdr:twoCellAnchor>
    <xdr:from>
      <xdr:col>12</xdr:col>
      <xdr:colOff>182658</xdr:colOff>
      <xdr:row>38</xdr:row>
      <xdr:rowOff>209550</xdr:rowOff>
    </xdr:from>
    <xdr:to>
      <xdr:col>13</xdr:col>
      <xdr:colOff>171449</xdr:colOff>
      <xdr:row>41</xdr:row>
      <xdr:rowOff>76200</xdr:rowOff>
    </xdr:to>
    <xdr:sp macro="" textlink="">
      <xdr:nvSpPr>
        <xdr:cNvPr id="44" name="Line 40">
          <a:extLst>
            <a:ext uri="{FF2B5EF4-FFF2-40B4-BE49-F238E27FC236}">
              <a16:creationId xmlns:a16="http://schemas.microsoft.com/office/drawing/2014/main" id="{00000000-0008-0000-0000-00002C000000}"/>
            </a:ext>
          </a:extLst>
        </xdr:cNvPr>
        <xdr:cNvSpPr>
          <a:spLocks noChangeShapeType="1"/>
        </xdr:cNvSpPr>
      </xdr:nvSpPr>
      <xdr:spPr bwMode="auto">
        <a:xfrm flipV="1">
          <a:off x="4668933" y="9210675"/>
          <a:ext cx="188816" cy="247650"/>
        </a:xfrm>
        <a:prstGeom prst="line">
          <a:avLst/>
        </a:prstGeom>
        <a:noFill/>
        <a:ln w="9525">
          <a:solidFill>
            <a:srgbClr val="FF3300"/>
          </a:solidFill>
          <a:round/>
          <a:headEnd/>
          <a:tailEnd type="triangle" w="med" len="med"/>
        </a:ln>
      </xdr:spPr>
    </xdr:sp>
    <xdr:clientData/>
  </xdr:twoCellAnchor>
  <xdr:twoCellAnchor>
    <xdr:from>
      <xdr:col>5</xdr:col>
      <xdr:colOff>76200</xdr:colOff>
      <xdr:row>38</xdr:row>
      <xdr:rowOff>238124</xdr:rowOff>
    </xdr:from>
    <xdr:to>
      <xdr:col>5</xdr:col>
      <xdr:colOff>325533</xdr:colOff>
      <xdr:row>41</xdr:row>
      <xdr:rowOff>76200</xdr:rowOff>
    </xdr:to>
    <xdr:sp macro="" textlink="">
      <xdr:nvSpPr>
        <xdr:cNvPr id="45" name="Line 40">
          <a:extLst>
            <a:ext uri="{FF2B5EF4-FFF2-40B4-BE49-F238E27FC236}">
              <a16:creationId xmlns:a16="http://schemas.microsoft.com/office/drawing/2014/main" id="{00000000-0008-0000-0000-00002D000000}"/>
            </a:ext>
          </a:extLst>
        </xdr:cNvPr>
        <xdr:cNvSpPr>
          <a:spLocks noChangeShapeType="1"/>
        </xdr:cNvSpPr>
      </xdr:nvSpPr>
      <xdr:spPr bwMode="auto">
        <a:xfrm flipH="1" flipV="1">
          <a:off x="1485900" y="9239249"/>
          <a:ext cx="249333" cy="219076"/>
        </a:xfrm>
        <a:prstGeom prst="line">
          <a:avLst/>
        </a:prstGeom>
        <a:noFill/>
        <a:ln w="9525">
          <a:solidFill>
            <a:srgbClr val="FF3300"/>
          </a:solidFill>
          <a:round/>
          <a:headEnd/>
          <a:tailEnd type="triangle" w="med" len="med"/>
        </a:ln>
      </xdr:spPr>
    </xdr:sp>
    <xdr:clientData/>
  </xdr:twoCellAnchor>
  <xdr:twoCellAnchor>
    <xdr:from>
      <xdr:col>17</xdr:col>
      <xdr:colOff>38100</xdr:colOff>
      <xdr:row>44</xdr:row>
      <xdr:rowOff>9527</xdr:rowOff>
    </xdr:from>
    <xdr:to>
      <xdr:col>18</xdr:col>
      <xdr:colOff>163609</xdr:colOff>
      <xdr:row>44</xdr:row>
      <xdr:rowOff>9527</xdr:rowOff>
    </xdr:to>
    <xdr:sp macro="" textlink="">
      <xdr:nvSpPr>
        <xdr:cNvPr id="49" name="Line 40">
          <a:extLst>
            <a:ext uri="{FF2B5EF4-FFF2-40B4-BE49-F238E27FC236}">
              <a16:creationId xmlns:a16="http://schemas.microsoft.com/office/drawing/2014/main" id="{00000000-0008-0000-0000-000031000000}"/>
            </a:ext>
          </a:extLst>
        </xdr:cNvPr>
        <xdr:cNvSpPr>
          <a:spLocks noChangeShapeType="1"/>
        </xdr:cNvSpPr>
      </xdr:nvSpPr>
      <xdr:spPr bwMode="auto">
        <a:xfrm flipH="1">
          <a:off x="5715000" y="10020302"/>
          <a:ext cx="401734" cy="0"/>
        </a:xfrm>
        <a:prstGeom prst="line">
          <a:avLst/>
        </a:prstGeom>
        <a:noFill/>
        <a:ln w="9525">
          <a:solidFill>
            <a:srgbClr val="FF3300"/>
          </a:solidFill>
          <a:round/>
          <a:headEnd/>
          <a:tailEnd type="triangle" w="med" len="med"/>
        </a:ln>
      </xdr:spPr>
    </xdr:sp>
    <xdr:clientData/>
  </xdr:twoCellAnchor>
  <xdr:twoCellAnchor>
    <xdr:from>
      <xdr:col>18</xdr:col>
      <xdr:colOff>152400</xdr:colOff>
      <xdr:row>41</xdr:row>
      <xdr:rowOff>9525</xdr:rowOff>
    </xdr:from>
    <xdr:to>
      <xdr:col>23</xdr:col>
      <xdr:colOff>528916</xdr:colOff>
      <xdr:row>53</xdr:row>
      <xdr:rowOff>95250</xdr:rowOff>
    </xdr:to>
    <xdr:sp macro="" textlink="">
      <xdr:nvSpPr>
        <xdr:cNvPr id="48" name="Rectangle 16">
          <a:extLst>
            <a:ext uri="{FF2B5EF4-FFF2-40B4-BE49-F238E27FC236}">
              <a16:creationId xmlns:a16="http://schemas.microsoft.com/office/drawing/2014/main" id="{00000000-0008-0000-0000-000030000000}"/>
            </a:ext>
          </a:extLst>
        </xdr:cNvPr>
        <xdr:cNvSpPr>
          <a:spLocks noChangeArrowheads="1"/>
        </xdr:cNvSpPr>
      </xdr:nvSpPr>
      <xdr:spPr bwMode="auto">
        <a:xfrm>
          <a:off x="6105525" y="9486900"/>
          <a:ext cx="2252941" cy="2343150"/>
        </a:xfrm>
        <a:prstGeom prst="rect">
          <a:avLst/>
        </a:prstGeom>
        <a:solidFill>
          <a:srgbClr val="FFFFE1"/>
        </a:solidFill>
        <a:ln w="9525" algn="ctr">
          <a:solidFill>
            <a:srgbClr val="000000"/>
          </a:solidFill>
          <a:miter lim="800000"/>
          <a:headEnd/>
          <a:tailEnd/>
        </a:ln>
        <a:effectLst>
          <a:outerShdw dist="35921" dir="2700000" algn="ctr" rotWithShape="0">
            <a:srgbClr val="000000"/>
          </a:outerShdw>
        </a:effectLst>
      </xdr:spPr>
      <xdr:txBody>
        <a:bodyPr vertOverflow="clip" wrap="square" lIns="27432" tIns="18288" rIns="0" bIns="0" anchor="t" upright="1"/>
        <a:lstStyle/>
        <a:p>
          <a:pPr algn="l" rtl="0">
            <a:defRPr sz="1000"/>
          </a:pPr>
          <a:r>
            <a:rPr lang="ja-JP" altLang="en-US" sz="900" b="0" i="0" strike="noStrike">
              <a:solidFill>
                <a:srgbClr val="000000"/>
              </a:solidFill>
              <a:latin typeface="ＭＳ 明朝"/>
              <a:ea typeface="ＭＳ 明朝"/>
            </a:rPr>
            <a:t>校外研修日程を記入してください。</a:t>
          </a:r>
        </a:p>
        <a:p>
          <a:pPr algn="l" rtl="0">
            <a:defRPr sz="1000"/>
          </a:pPr>
          <a:r>
            <a:rPr lang="en-US" altLang="ja-JP" sz="900" b="0" i="0" strike="noStrike">
              <a:solidFill>
                <a:sysClr val="windowText" lastClr="000000"/>
              </a:solidFill>
              <a:latin typeface="ＭＳ 明朝"/>
              <a:ea typeface="ＭＳ 明朝"/>
            </a:rPr>
            <a:t>※</a:t>
          </a:r>
          <a:r>
            <a:rPr lang="ja-JP" altLang="en-US" sz="900" b="0" i="0" strike="noStrike">
              <a:solidFill>
                <a:sysClr val="windowText" lastClr="000000"/>
              </a:solidFill>
              <a:latin typeface="ＭＳ 明朝"/>
              <a:ea typeface="ＭＳ 明朝"/>
            </a:rPr>
            <a:t>県教育センターにおける研修は、各初任者の受講日を記入してください（第１回と第３回はグループや学部によって受講日が異なるので御留意ください）。</a:t>
          </a:r>
          <a:endParaRPr lang="en-US" altLang="ja-JP" sz="900" b="0" i="0" strike="noStrike">
            <a:solidFill>
              <a:sysClr val="windowText" lastClr="000000"/>
            </a:solidFill>
            <a:latin typeface="ＭＳ 明朝"/>
            <a:ea typeface="ＭＳ 明朝"/>
          </a:endParaRPr>
        </a:p>
        <a:p>
          <a:pPr algn="l" rtl="0">
            <a:defRPr sz="1000"/>
          </a:pPr>
          <a:r>
            <a:rPr lang="en-US" altLang="ja-JP" sz="900" b="0" i="0" strike="noStrike">
              <a:solidFill>
                <a:sysClr val="windowText" lastClr="000000"/>
              </a:solidFill>
              <a:latin typeface="ＭＳ 明朝"/>
              <a:ea typeface="ＭＳ 明朝"/>
            </a:rPr>
            <a:t>※</a:t>
          </a:r>
          <a:r>
            <a:rPr lang="ja-JP" altLang="en-US" sz="900" b="0" i="0" strike="noStrike">
              <a:solidFill>
                <a:sysClr val="windowText" lastClr="000000"/>
              </a:solidFill>
              <a:latin typeface="ＭＳ 明朝"/>
              <a:ea typeface="ＭＳ 明朝"/>
            </a:rPr>
            <a:t>教育事務所における研修は日程が変更になる場合もあります。教育事務所からの通知で確認いただき、変更があった場合は修正ください。</a:t>
          </a:r>
          <a:endParaRPr lang="en-US" altLang="ja-JP" sz="900" b="0" i="0" strike="noStrike">
            <a:solidFill>
              <a:sysClr val="windowText" lastClr="000000"/>
            </a:solidFill>
            <a:latin typeface="ＭＳ 明朝"/>
            <a:ea typeface="ＭＳ 明朝"/>
          </a:endParaRPr>
        </a:p>
        <a:p>
          <a:pPr algn="l" rtl="0">
            <a:defRPr sz="1000"/>
          </a:pPr>
          <a:r>
            <a:rPr lang="en-US" altLang="ja-JP" sz="900" b="0" i="0" strike="noStrike">
              <a:solidFill>
                <a:sysClr val="windowText" lastClr="000000"/>
              </a:solidFill>
              <a:latin typeface="ＭＳ 明朝"/>
              <a:ea typeface="ＭＳ 明朝"/>
            </a:rPr>
            <a:t>※</a:t>
          </a:r>
          <a:r>
            <a:rPr lang="ja-JP" altLang="en-US" sz="900" b="0" i="0" u="none" strike="noStrike">
              <a:solidFill>
                <a:sysClr val="windowText" lastClr="000000"/>
              </a:solidFill>
              <a:latin typeface="ＭＳ 明朝"/>
              <a:ea typeface="ＭＳ 明朝"/>
            </a:rPr>
            <a:t>市町村教育委員会における研修</a:t>
          </a:r>
          <a:r>
            <a:rPr lang="ja-JP" altLang="en-US" sz="900" b="0" i="0" strike="noStrike">
              <a:solidFill>
                <a:sysClr val="windowText" lastClr="000000"/>
              </a:solidFill>
              <a:latin typeface="ＭＳ 明朝"/>
              <a:ea typeface="ＭＳ 明朝"/>
            </a:rPr>
            <a:t>日程は、本資料作成時点では未定です。市町村教育委員会から提示される資料を参照ください。</a:t>
          </a:r>
          <a:endParaRPr lang="en-US" altLang="ja-JP" sz="900" b="0" i="0" strike="noStrike">
            <a:solidFill>
              <a:sysClr val="windowText" lastClr="000000"/>
            </a:solidFill>
            <a:latin typeface="ＭＳ 明朝"/>
            <a:ea typeface="ＭＳ 明朝"/>
          </a:endParaRPr>
        </a:p>
      </xdr:txBody>
    </xdr:sp>
    <xdr:clientData/>
  </xdr:twoCellAnchor>
  <xdr:twoCellAnchor>
    <xdr:from>
      <xdr:col>6</xdr:col>
      <xdr:colOff>152402</xdr:colOff>
      <xdr:row>36</xdr:row>
      <xdr:rowOff>66675</xdr:rowOff>
    </xdr:from>
    <xdr:to>
      <xdr:col>9</xdr:col>
      <xdr:colOff>85727</xdr:colOff>
      <xdr:row>39</xdr:row>
      <xdr:rowOff>57150</xdr:rowOff>
    </xdr:to>
    <xdr:sp macro="" textlink="">
      <xdr:nvSpPr>
        <xdr:cNvPr id="39" name="Rectangle 17">
          <a:extLst>
            <a:ext uri="{FF2B5EF4-FFF2-40B4-BE49-F238E27FC236}">
              <a16:creationId xmlns:a16="http://schemas.microsoft.com/office/drawing/2014/main" id="{00000000-0008-0000-0000-000015000000}"/>
            </a:ext>
          </a:extLst>
        </xdr:cNvPr>
        <xdr:cNvSpPr>
          <a:spLocks noChangeArrowheads="1"/>
        </xdr:cNvSpPr>
      </xdr:nvSpPr>
      <xdr:spPr bwMode="auto">
        <a:xfrm>
          <a:off x="1914527" y="8686800"/>
          <a:ext cx="990600" cy="609600"/>
        </a:xfrm>
        <a:prstGeom prst="rect">
          <a:avLst/>
        </a:prstGeom>
        <a:solidFill>
          <a:srgbClr val="FFFFE1"/>
        </a:solidFill>
        <a:ln w="9525" algn="ctr">
          <a:solidFill>
            <a:srgbClr val="000000"/>
          </a:solidFill>
          <a:miter lim="800000"/>
          <a:headEnd/>
          <a:tailEnd/>
        </a:ln>
        <a:effectLst>
          <a:outerShdw dist="35921" dir="2700000" algn="ctr" rotWithShape="0">
            <a:srgbClr val="000000"/>
          </a:outerShdw>
        </a:effectLst>
      </xdr:spPr>
      <xdr:txBody>
        <a:bodyPr vertOverflow="clip" wrap="square" lIns="27432" tIns="18288" rIns="0" bIns="0" anchor="t" upright="1"/>
        <a:lstStyle/>
        <a:p>
          <a:pPr algn="l" rtl="0">
            <a:defRPr sz="1000"/>
          </a:pPr>
          <a:r>
            <a:rPr lang="en-US" altLang="ja-JP" sz="900" b="0" i="0" u="none" strike="noStrike">
              <a:solidFill>
                <a:sysClr val="windowText" lastClr="000000"/>
              </a:solidFill>
              <a:latin typeface="ＭＳ 明朝"/>
              <a:ea typeface="ＭＳ 明朝"/>
            </a:rPr>
            <a:t>80</a:t>
          </a:r>
          <a:r>
            <a:rPr lang="ja-JP" altLang="en-US" sz="900" b="0" i="0" u="none" strike="noStrike">
              <a:solidFill>
                <a:sysClr val="windowText" lastClr="000000"/>
              </a:solidFill>
              <a:latin typeface="ＭＳ 明朝"/>
              <a:ea typeface="ＭＳ 明朝"/>
            </a:rPr>
            <a:t>％以下になると赤字で表示されます。</a:t>
          </a:r>
        </a:p>
      </xdr:txBody>
    </xdr:sp>
    <xdr:clientData/>
  </xdr:twoCellAnchor>
  <xdr:twoCellAnchor>
    <xdr:from>
      <xdr:col>13</xdr:col>
      <xdr:colOff>133352</xdr:colOff>
      <xdr:row>40</xdr:row>
      <xdr:rowOff>57150</xdr:rowOff>
    </xdr:from>
    <xdr:to>
      <xdr:col>17</xdr:col>
      <xdr:colOff>95252</xdr:colOff>
      <xdr:row>43</xdr:row>
      <xdr:rowOff>85725</xdr:rowOff>
    </xdr:to>
    <xdr:sp macro="" textlink="">
      <xdr:nvSpPr>
        <xdr:cNvPr id="40" name="Rectangle 17">
          <a:extLst>
            <a:ext uri="{FF2B5EF4-FFF2-40B4-BE49-F238E27FC236}">
              <a16:creationId xmlns:a16="http://schemas.microsoft.com/office/drawing/2014/main" id="{00000000-0008-0000-0000-000015000000}"/>
            </a:ext>
          </a:extLst>
        </xdr:cNvPr>
        <xdr:cNvSpPr>
          <a:spLocks noChangeArrowheads="1"/>
        </xdr:cNvSpPr>
      </xdr:nvSpPr>
      <xdr:spPr bwMode="auto">
        <a:xfrm>
          <a:off x="4819652" y="9391650"/>
          <a:ext cx="952500" cy="590550"/>
        </a:xfrm>
        <a:prstGeom prst="rect">
          <a:avLst/>
        </a:prstGeom>
        <a:solidFill>
          <a:srgbClr val="FFFFE1"/>
        </a:solidFill>
        <a:ln w="9525" algn="ctr">
          <a:solidFill>
            <a:srgbClr val="000000"/>
          </a:solidFill>
          <a:miter lim="800000"/>
          <a:headEnd/>
          <a:tailEnd/>
        </a:ln>
        <a:effectLst>
          <a:outerShdw dist="35921" dir="2700000" algn="ctr" rotWithShape="0">
            <a:srgbClr val="000000"/>
          </a:outerShdw>
        </a:effectLst>
      </xdr:spPr>
      <xdr:txBody>
        <a:bodyPr vertOverflow="clip" wrap="square" lIns="27432" tIns="18288" rIns="0" bIns="0" anchor="t" upright="1"/>
        <a:lstStyle/>
        <a:p>
          <a:pPr algn="l" rtl="0">
            <a:defRPr sz="1000"/>
          </a:pPr>
          <a:r>
            <a:rPr lang="en-US" altLang="ja-JP" sz="900" b="0" i="0" u="none" strike="noStrike">
              <a:solidFill>
                <a:sysClr val="windowText" lastClr="000000"/>
              </a:solidFill>
              <a:latin typeface="ＭＳ 明朝"/>
              <a:ea typeface="ＭＳ 明朝"/>
            </a:rPr>
            <a:t>10</a:t>
          </a:r>
          <a:r>
            <a:rPr lang="ja-JP" altLang="en-US" sz="900" b="0" i="0" u="none" strike="noStrike">
              <a:solidFill>
                <a:sysClr val="windowText" lastClr="000000"/>
              </a:solidFill>
              <a:latin typeface="ＭＳ 明朝"/>
              <a:ea typeface="ＭＳ 明朝"/>
            </a:rPr>
            <a:t>％以下になると赤字で表示されます。</a:t>
          </a:r>
        </a:p>
      </xdr:txBody>
    </xdr:sp>
    <xdr:clientData/>
  </xdr:twoCellAnchor>
  <xdr:twoCellAnchor>
    <xdr:from>
      <xdr:col>5</xdr:col>
      <xdr:colOff>104775</xdr:colOff>
      <xdr:row>37</xdr:row>
      <xdr:rowOff>209549</xdr:rowOff>
    </xdr:from>
    <xdr:to>
      <xdr:col>6</xdr:col>
      <xdr:colOff>152401</xdr:colOff>
      <xdr:row>38</xdr:row>
      <xdr:rowOff>114299</xdr:rowOff>
    </xdr:to>
    <xdr:sp macro="" textlink="">
      <xdr:nvSpPr>
        <xdr:cNvPr id="41" name="Line 40">
          <a:extLst>
            <a:ext uri="{FF2B5EF4-FFF2-40B4-BE49-F238E27FC236}">
              <a16:creationId xmlns:a16="http://schemas.microsoft.com/office/drawing/2014/main" id="{00000000-0008-0000-0000-000023000000}"/>
            </a:ext>
          </a:extLst>
        </xdr:cNvPr>
        <xdr:cNvSpPr>
          <a:spLocks noChangeShapeType="1"/>
        </xdr:cNvSpPr>
      </xdr:nvSpPr>
      <xdr:spPr bwMode="auto">
        <a:xfrm flipH="1">
          <a:off x="1514475" y="8972549"/>
          <a:ext cx="400051" cy="142875"/>
        </a:xfrm>
        <a:prstGeom prst="line">
          <a:avLst/>
        </a:prstGeom>
        <a:noFill/>
        <a:ln w="9525">
          <a:solidFill>
            <a:srgbClr val="FF3300"/>
          </a:solidFill>
          <a:round/>
          <a:headEnd/>
          <a:tailEnd type="triangle" w="med" len="med"/>
        </a:ln>
      </xdr:spPr>
    </xdr:sp>
    <xdr:clientData/>
  </xdr:twoCellAnchor>
  <xdr:twoCellAnchor>
    <xdr:from>
      <xdr:col>14</xdr:col>
      <xdr:colOff>198343</xdr:colOff>
      <xdr:row>38</xdr:row>
      <xdr:rowOff>219075</xdr:rowOff>
    </xdr:from>
    <xdr:to>
      <xdr:col>15</xdr:col>
      <xdr:colOff>95252</xdr:colOff>
      <xdr:row>40</xdr:row>
      <xdr:rowOff>57150</xdr:rowOff>
    </xdr:to>
    <xdr:sp macro="" textlink="">
      <xdr:nvSpPr>
        <xdr:cNvPr id="42" name="Line 40">
          <a:extLst>
            <a:ext uri="{FF2B5EF4-FFF2-40B4-BE49-F238E27FC236}">
              <a16:creationId xmlns:a16="http://schemas.microsoft.com/office/drawing/2014/main" id="{00000000-0008-0000-0000-000022000000}"/>
            </a:ext>
          </a:extLst>
        </xdr:cNvPr>
        <xdr:cNvSpPr>
          <a:spLocks noChangeShapeType="1"/>
        </xdr:cNvSpPr>
      </xdr:nvSpPr>
      <xdr:spPr bwMode="auto">
        <a:xfrm flipH="1" flipV="1">
          <a:off x="5084668" y="9220200"/>
          <a:ext cx="96934" cy="171450"/>
        </a:xfrm>
        <a:prstGeom prst="line">
          <a:avLst/>
        </a:prstGeom>
        <a:noFill/>
        <a:ln w="9525">
          <a:solidFill>
            <a:srgbClr val="FF3300"/>
          </a:solidFill>
          <a:round/>
          <a:headEnd/>
          <a:tailEnd type="triangle" w="med" len="med"/>
        </a:ln>
      </xdr:spPr>
    </xdr:sp>
    <xdr:clientData/>
  </xdr:twoCellAnchor>
  <xdr:twoCellAnchor>
    <xdr:from>
      <xdr:col>6</xdr:col>
      <xdr:colOff>19053</xdr:colOff>
      <xdr:row>32</xdr:row>
      <xdr:rowOff>0</xdr:rowOff>
    </xdr:from>
    <xdr:to>
      <xdr:col>8</xdr:col>
      <xdr:colOff>304803</xdr:colOff>
      <xdr:row>34</xdr:row>
      <xdr:rowOff>142875</xdr:rowOff>
    </xdr:to>
    <xdr:sp macro="" textlink="">
      <xdr:nvSpPr>
        <xdr:cNvPr id="43" name="Rectangle 17">
          <a:extLst>
            <a:ext uri="{FF2B5EF4-FFF2-40B4-BE49-F238E27FC236}">
              <a16:creationId xmlns:a16="http://schemas.microsoft.com/office/drawing/2014/main" id="{00000000-0008-0000-0000-000015000000}"/>
            </a:ext>
          </a:extLst>
        </xdr:cNvPr>
        <xdr:cNvSpPr>
          <a:spLocks noChangeArrowheads="1"/>
        </xdr:cNvSpPr>
      </xdr:nvSpPr>
      <xdr:spPr bwMode="auto">
        <a:xfrm>
          <a:off x="1781178" y="7667625"/>
          <a:ext cx="990600" cy="619125"/>
        </a:xfrm>
        <a:prstGeom prst="rect">
          <a:avLst/>
        </a:prstGeom>
        <a:solidFill>
          <a:srgbClr val="FFFFE1"/>
        </a:solidFill>
        <a:ln w="9525" algn="ctr">
          <a:solidFill>
            <a:srgbClr val="000000"/>
          </a:solidFill>
          <a:miter lim="800000"/>
          <a:headEnd/>
          <a:tailEnd/>
        </a:ln>
        <a:effectLst>
          <a:outerShdw dist="35921" dir="2700000" algn="ctr" rotWithShape="0">
            <a:srgbClr val="000000"/>
          </a:outerShdw>
        </a:effectLst>
      </xdr:spPr>
      <xdr:txBody>
        <a:bodyPr vertOverflow="clip" wrap="square" lIns="27432" tIns="18288" rIns="0" bIns="0" anchor="t" upright="1"/>
        <a:lstStyle/>
        <a:p>
          <a:pPr algn="l" rtl="0">
            <a:defRPr sz="1000"/>
          </a:pPr>
          <a:r>
            <a:rPr lang="en-US" altLang="ja-JP" sz="900" b="0" i="0" u="none" strike="noStrike">
              <a:solidFill>
                <a:sysClr val="windowText" lastClr="000000"/>
              </a:solidFill>
              <a:latin typeface="ＭＳ 明朝"/>
              <a:ea typeface="ＭＳ 明朝"/>
            </a:rPr>
            <a:t>50</a:t>
          </a:r>
          <a:r>
            <a:rPr lang="ja-JP" altLang="en-US" sz="900" b="0" i="0" u="none" strike="noStrike">
              <a:solidFill>
                <a:sysClr val="windowText" lastClr="000000"/>
              </a:solidFill>
              <a:latin typeface="ＭＳ 明朝"/>
              <a:ea typeface="ＭＳ 明朝"/>
            </a:rPr>
            <a:t>％以下になると赤字で表示されます。</a:t>
          </a:r>
        </a:p>
      </xdr:txBody>
    </xdr:sp>
    <xdr:clientData/>
  </xdr:twoCellAnchor>
  <xdr:twoCellAnchor>
    <xdr:from>
      <xdr:col>5</xdr:col>
      <xdr:colOff>114299</xdr:colOff>
      <xdr:row>34</xdr:row>
      <xdr:rowOff>47624</xdr:rowOff>
    </xdr:from>
    <xdr:to>
      <xdr:col>6</xdr:col>
      <xdr:colOff>19051</xdr:colOff>
      <xdr:row>35</xdr:row>
      <xdr:rowOff>85724</xdr:rowOff>
    </xdr:to>
    <xdr:sp macro="" textlink="">
      <xdr:nvSpPr>
        <xdr:cNvPr id="46" name="Line 40">
          <a:extLst>
            <a:ext uri="{FF2B5EF4-FFF2-40B4-BE49-F238E27FC236}">
              <a16:creationId xmlns:a16="http://schemas.microsoft.com/office/drawing/2014/main" id="{00000000-0008-0000-0000-000023000000}"/>
            </a:ext>
          </a:extLst>
        </xdr:cNvPr>
        <xdr:cNvSpPr>
          <a:spLocks noChangeShapeType="1"/>
        </xdr:cNvSpPr>
      </xdr:nvSpPr>
      <xdr:spPr bwMode="auto">
        <a:xfrm flipH="1">
          <a:off x="1523999" y="8191499"/>
          <a:ext cx="257177" cy="276225"/>
        </a:xfrm>
        <a:prstGeom prst="line">
          <a:avLst/>
        </a:prstGeom>
        <a:noFill/>
        <a:ln w="9525">
          <a:solidFill>
            <a:srgbClr val="FF3300"/>
          </a:solidFill>
          <a:round/>
          <a:headEnd/>
          <a:tailEnd type="triangle" w="med" len="med"/>
        </a:ln>
      </xdr:spPr>
    </xdr:sp>
    <xdr:clientData/>
  </xdr:twoCellAnchor>
  <xdr:twoCellAnchor>
    <xdr:from>
      <xdr:col>17</xdr:col>
      <xdr:colOff>152400</xdr:colOff>
      <xdr:row>36</xdr:row>
      <xdr:rowOff>19051</xdr:rowOff>
    </xdr:from>
    <xdr:to>
      <xdr:col>23</xdr:col>
      <xdr:colOff>600075</xdr:colOff>
      <xdr:row>40</xdr:row>
      <xdr:rowOff>104776</xdr:rowOff>
    </xdr:to>
    <xdr:sp macro="" textlink="">
      <xdr:nvSpPr>
        <xdr:cNvPr id="47" name="Rectangle 17">
          <a:extLst>
            <a:ext uri="{FF2B5EF4-FFF2-40B4-BE49-F238E27FC236}">
              <a16:creationId xmlns:a16="http://schemas.microsoft.com/office/drawing/2014/main" id="{00000000-0008-0000-0000-000012000000}"/>
            </a:ext>
          </a:extLst>
        </xdr:cNvPr>
        <xdr:cNvSpPr>
          <a:spLocks noChangeArrowheads="1"/>
        </xdr:cNvSpPr>
      </xdr:nvSpPr>
      <xdr:spPr bwMode="auto">
        <a:xfrm>
          <a:off x="5829300" y="8639176"/>
          <a:ext cx="2600325" cy="800100"/>
        </a:xfrm>
        <a:prstGeom prst="rect">
          <a:avLst/>
        </a:prstGeom>
        <a:solidFill>
          <a:srgbClr val="FFFFE1"/>
        </a:solidFill>
        <a:ln w="9525" algn="ctr">
          <a:solidFill>
            <a:srgbClr val="000000"/>
          </a:solidFill>
          <a:miter lim="800000"/>
          <a:headEnd/>
          <a:tailEnd/>
        </a:ln>
        <a:effectLst>
          <a:outerShdw dist="35921" dir="2700000" algn="ctr" rotWithShape="0">
            <a:srgbClr val="000000"/>
          </a:outerShdw>
        </a:effectLst>
      </xdr:spPr>
      <xdr:txBody>
        <a:bodyPr vertOverflow="clip" wrap="square" lIns="27432" tIns="18288" rIns="0" bIns="0" anchor="t" upright="1"/>
        <a:lstStyle/>
        <a:p>
          <a:pPr algn="l" rtl="0">
            <a:defRPr sz="1000"/>
          </a:pPr>
          <a:r>
            <a:rPr lang="ja-JP" altLang="en-US" sz="900" b="0" i="0" u="none" strike="noStrike">
              <a:solidFill>
                <a:srgbClr val="FF0000"/>
              </a:solidFill>
              <a:latin typeface="ＭＳ 明朝"/>
              <a:ea typeface="ＭＳ 明朝"/>
            </a:rPr>
            <a:t>各領域の年計が０時間になっている、年間の総時数が</a:t>
          </a:r>
          <a:r>
            <a:rPr lang="en-US" altLang="ja-JP" sz="900" b="0" i="0" u="none" strike="noStrike">
              <a:solidFill>
                <a:srgbClr val="FF0000"/>
              </a:solidFill>
              <a:latin typeface="ＭＳ 明朝"/>
              <a:ea typeface="ＭＳ 明朝"/>
            </a:rPr>
            <a:t>90</a:t>
          </a:r>
          <a:r>
            <a:rPr lang="ja-JP" altLang="en-US" sz="900" b="0" i="0" u="none" strike="noStrike">
              <a:solidFill>
                <a:srgbClr val="FF0000"/>
              </a:solidFill>
              <a:latin typeface="ＭＳ 明朝"/>
              <a:ea typeface="ＭＳ 明朝"/>
            </a:rPr>
            <a:t>時間以下、</a:t>
          </a:r>
          <a:r>
            <a:rPr lang="en-US" altLang="ja-JP" sz="900" b="0" i="0" u="none" strike="noStrike">
              <a:solidFill>
                <a:srgbClr val="FF0000"/>
              </a:solidFill>
              <a:latin typeface="ＭＳ 明朝"/>
              <a:ea typeface="ＭＳ 明朝"/>
            </a:rPr>
            <a:t>120</a:t>
          </a:r>
          <a:r>
            <a:rPr lang="ja-JP" altLang="en-US" sz="900" b="0" i="0" u="none" strike="noStrike">
              <a:solidFill>
                <a:srgbClr val="FF0000"/>
              </a:solidFill>
              <a:latin typeface="ＭＳ 明朝"/>
              <a:ea typeface="ＭＳ 明朝"/>
            </a:rPr>
            <a:t>時間以上になっている等、規定の条件に合わない場合、赤字で表示されます。</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96053</xdr:colOff>
      <xdr:row>0</xdr:row>
      <xdr:rowOff>130904</xdr:rowOff>
    </xdr:from>
    <xdr:to>
      <xdr:col>16</xdr:col>
      <xdr:colOff>136072</xdr:colOff>
      <xdr:row>9</xdr:row>
      <xdr:rowOff>156626</xdr:rowOff>
    </xdr:to>
    <xdr:sp macro="" textlink="">
      <xdr:nvSpPr>
        <xdr:cNvPr id="2" name="Text Box 2">
          <a:extLst>
            <a:ext uri="{FF2B5EF4-FFF2-40B4-BE49-F238E27FC236}">
              <a16:creationId xmlns:a16="http://schemas.microsoft.com/office/drawing/2014/main" id="{00000000-0008-0000-0100-000002000000}"/>
            </a:ext>
          </a:extLst>
        </xdr:cNvPr>
        <xdr:cNvSpPr txBox="1">
          <a:spLocks noChangeArrowheads="1"/>
        </xdr:cNvSpPr>
      </xdr:nvSpPr>
      <xdr:spPr bwMode="auto">
        <a:xfrm>
          <a:off x="172253" y="130904"/>
          <a:ext cx="7650494" cy="1568772"/>
        </a:xfrm>
        <a:prstGeom prst="rect">
          <a:avLst/>
        </a:prstGeom>
        <a:solidFill>
          <a:srgbClr val="FFFFE1"/>
        </a:solidFill>
        <a:ln w="9525" algn="ctr">
          <a:solidFill>
            <a:srgbClr val="000000"/>
          </a:solidFill>
          <a:miter lim="800000"/>
          <a:headEnd/>
          <a:tailEnd/>
        </a:ln>
        <a:effectLst>
          <a:outerShdw dist="35921" dir="2700000" algn="ctr" rotWithShape="0">
            <a:srgbClr val="000000"/>
          </a:outerShdw>
        </a:effectLst>
      </xdr:spPr>
      <xdr:txBody>
        <a:bodyPr vertOverflow="clip" wrap="square" lIns="36576" tIns="18288" rIns="0" bIns="0" anchor="t" upright="1"/>
        <a:lstStyle/>
        <a:p>
          <a:pPr algn="l" rtl="0">
            <a:defRPr sz="1000"/>
          </a:pPr>
          <a:r>
            <a:rPr lang="ja-JP" altLang="en-US" sz="1100" b="1" i="0" strike="noStrike">
              <a:solidFill>
                <a:srgbClr val="000000"/>
              </a:solidFill>
              <a:latin typeface="ＭＳ Ｐゴシック"/>
              <a:ea typeface="ＭＳ Ｐゴシック"/>
            </a:rPr>
            <a:t>このファイル（記録簿（４～２月共通）の特徴</a:t>
          </a:r>
          <a:endParaRPr lang="ja-JP" altLang="en-US" sz="1100" b="0" i="0" strike="noStrike">
            <a:solidFill>
              <a:srgbClr val="000000"/>
            </a:solidFill>
            <a:latin typeface="ＭＳ Ｐゴシック"/>
            <a:ea typeface="ＭＳ Ｐゴシック"/>
          </a:endParaRPr>
        </a:p>
        <a:p>
          <a:pPr algn="l" rtl="0">
            <a:defRPr sz="1000"/>
          </a:pPr>
          <a:r>
            <a:rPr lang="ja-JP" altLang="ja-JP" sz="1200" b="0" i="0">
              <a:effectLst/>
              <a:latin typeface="+mn-lt"/>
              <a:ea typeface="+mn-ea"/>
              <a:cs typeface="+mn-cs"/>
            </a:rPr>
            <a:t>「令和○年度初任者研修年間指導</a:t>
          </a:r>
          <a:r>
            <a:rPr lang="ja-JP" altLang="en-US" sz="1200" b="0" i="0">
              <a:effectLst/>
              <a:latin typeface="+mn-lt"/>
              <a:ea typeface="+mn-ea"/>
              <a:cs typeface="+mn-cs"/>
            </a:rPr>
            <a:t>計画</a:t>
          </a:r>
          <a:r>
            <a:rPr lang="ja-JP" altLang="ja-JP" sz="1200" b="0" i="0">
              <a:effectLst/>
              <a:latin typeface="+mn-lt"/>
              <a:ea typeface="+mn-ea"/>
              <a:cs typeface="+mn-cs"/>
            </a:rPr>
            <a:t>書用記録簿」に入力することで、　「令和○年度初任者研修年間指導計画書</a:t>
          </a:r>
          <a:r>
            <a:rPr lang="ja-JP" altLang="en-US" sz="1200" b="0" i="0">
              <a:effectLst/>
              <a:latin typeface="+mn-lt"/>
              <a:ea typeface="+mn-ea"/>
              <a:cs typeface="+mn-cs"/>
            </a:rPr>
            <a:t>」</a:t>
          </a:r>
          <a:r>
            <a:rPr lang="ja-JP" altLang="ja-JP" sz="1200" b="0" i="0">
              <a:effectLst/>
              <a:latin typeface="+mn-lt"/>
              <a:ea typeface="+mn-ea"/>
              <a:cs typeface="+mn-cs"/>
            </a:rPr>
            <a:t>（様式３）の領域別時間数、月日数が</a:t>
          </a:r>
          <a:r>
            <a:rPr lang="ja-JP" altLang="ja-JP" sz="1200" b="1" i="0">
              <a:effectLst/>
              <a:latin typeface="+mn-lt"/>
              <a:ea typeface="+mn-ea"/>
              <a:cs typeface="+mn-cs"/>
            </a:rPr>
            <a:t>自動的に表示</a:t>
          </a:r>
          <a:r>
            <a:rPr lang="ja-JP" altLang="ja-JP" sz="1200" b="0" i="0">
              <a:effectLst/>
              <a:latin typeface="+mn-lt"/>
              <a:ea typeface="+mn-ea"/>
              <a:cs typeface="+mn-cs"/>
            </a:rPr>
            <a:t>されます。</a:t>
          </a:r>
          <a:r>
            <a:rPr lang="ja-JP" altLang="en-US" sz="1200" b="0" i="0" u="none" strike="noStrike">
              <a:solidFill>
                <a:sysClr val="windowText" lastClr="000000"/>
              </a:solidFill>
              <a:latin typeface="+mn-ea"/>
              <a:ea typeface="+mn-ea"/>
            </a:rPr>
            <a:t>　　　　　　　　　　</a:t>
          </a:r>
          <a:r>
            <a:rPr lang="ja-JP" altLang="en-US" sz="1050" b="0" i="0" u="none" strike="noStrike">
              <a:solidFill>
                <a:sysClr val="windowText" lastClr="000000"/>
              </a:solidFill>
              <a:latin typeface="+mn-ea"/>
              <a:ea typeface="+mn-ea"/>
            </a:rPr>
            <a:t>　　　　　　　　　　　　　　</a:t>
          </a:r>
          <a:endParaRPr lang="ja-JP" altLang="en-US" sz="1200" b="0" i="0" u="none" strike="noStrike">
            <a:solidFill>
              <a:sysClr val="windowText" lastClr="000000"/>
            </a:solidFill>
            <a:latin typeface="+mn-ea"/>
            <a:ea typeface="+mn-ea"/>
          </a:endParaRPr>
        </a:p>
      </xdr:txBody>
    </xdr:sp>
    <xdr:clientData/>
  </xdr:twoCellAnchor>
  <xdr:twoCellAnchor>
    <xdr:from>
      <xdr:col>1</xdr:col>
      <xdr:colOff>318247</xdr:colOff>
      <xdr:row>6</xdr:row>
      <xdr:rowOff>89392</xdr:rowOff>
    </xdr:from>
    <xdr:to>
      <xdr:col>14</xdr:col>
      <xdr:colOff>326572</xdr:colOff>
      <xdr:row>9</xdr:row>
      <xdr:rowOff>10950</xdr:rowOff>
    </xdr:to>
    <xdr:sp macro="" textlink="">
      <xdr:nvSpPr>
        <xdr:cNvPr id="3" name="Text Box 3">
          <a:extLst>
            <a:ext uri="{FF2B5EF4-FFF2-40B4-BE49-F238E27FC236}">
              <a16:creationId xmlns:a16="http://schemas.microsoft.com/office/drawing/2014/main" id="{00000000-0008-0000-0100-000003000000}"/>
            </a:ext>
          </a:extLst>
        </xdr:cNvPr>
        <xdr:cNvSpPr txBox="1">
          <a:spLocks noChangeArrowheads="1"/>
        </xdr:cNvSpPr>
      </xdr:nvSpPr>
      <xdr:spPr bwMode="auto">
        <a:xfrm>
          <a:off x="394447" y="1118092"/>
          <a:ext cx="6990150" cy="435908"/>
        </a:xfrm>
        <a:prstGeom prst="rect">
          <a:avLst/>
        </a:prstGeom>
        <a:solidFill>
          <a:srgbClr val="CCFFFF"/>
        </a:solidFill>
        <a:ln w="9525" algn="ctr">
          <a:solidFill>
            <a:srgbClr val="000000"/>
          </a:solidFill>
          <a:miter lim="800000"/>
          <a:headEnd/>
          <a:tailEnd/>
        </a:ln>
        <a:effectLst>
          <a:outerShdw dist="35921" dir="2700000" algn="ctr" rotWithShape="0">
            <a:srgbClr val="000000"/>
          </a:outerShdw>
        </a:effectLst>
      </xdr:spPr>
      <xdr:txBody>
        <a:bodyPr vertOverflow="clip" wrap="square" lIns="36576" tIns="18288" rIns="0" bIns="0" anchor="t" upright="1"/>
        <a:lstStyle/>
        <a:p>
          <a:pPr algn="l" rtl="0">
            <a:defRPr sz="1000"/>
          </a:pPr>
          <a:r>
            <a:rPr lang="ja-JP" altLang="en-US" sz="1100" b="1" i="0" strike="noStrike">
              <a:solidFill>
                <a:srgbClr val="FF0000"/>
              </a:solidFill>
              <a:latin typeface="ＭＳ ゴシック"/>
              <a:ea typeface="ＭＳ ゴシック"/>
            </a:rPr>
            <a:t>このファイルには、表計算が組まれていますので、入力の際留意する事項がいくつかあります。</a:t>
          </a:r>
        </a:p>
        <a:p>
          <a:pPr algn="l" rtl="0">
            <a:defRPr sz="1000"/>
          </a:pPr>
          <a:r>
            <a:rPr lang="ja-JP" altLang="en-US" sz="1100" b="1" i="0" strike="noStrike">
              <a:solidFill>
                <a:srgbClr val="FF0000"/>
              </a:solidFill>
              <a:latin typeface="ＭＳ ゴシック"/>
              <a:ea typeface="ＭＳ ゴシック"/>
            </a:rPr>
            <a:t>下の例を参考にしてください。</a:t>
          </a:r>
        </a:p>
      </xdr:txBody>
    </xdr:sp>
    <xdr:clientData/>
  </xdr:twoCellAnchor>
  <xdr:twoCellAnchor>
    <xdr:from>
      <xdr:col>8</xdr:col>
      <xdr:colOff>134471</xdr:colOff>
      <xdr:row>29</xdr:row>
      <xdr:rowOff>100854</xdr:rowOff>
    </xdr:from>
    <xdr:to>
      <xdr:col>10</xdr:col>
      <xdr:colOff>398930</xdr:colOff>
      <xdr:row>32</xdr:row>
      <xdr:rowOff>205069</xdr:rowOff>
    </xdr:to>
    <xdr:sp macro="" textlink="">
      <xdr:nvSpPr>
        <xdr:cNvPr id="5" name="Rectangle 17">
          <a:extLst>
            <a:ext uri="{FF2B5EF4-FFF2-40B4-BE49-F238E27FC236}">
              <a16:creationId xmlns:a16="http://schemas.microsoft.com/office/drawing/2014/main" id="{00000000-0008-0000-0100-000005000000}"/>
            </a:ext>
          </a:extLst>
        </xdr:cNvPr>
        <xdr:cNvSpPr>
          <a:spLocks noChangeArrowheads="1"/>
        </xdr:cNvSpPr>
      </xdr:nvSpPr>
      <xdr:spPr bwMode="auto">
        <a:xfrm>
          <a:off x="3106271" y="5492004"/>
          <a:ext cx="1102659" cy="732865"/>
        </a:xfrm>
        <a:prstGeom prst="rect">
          <a:avLst/>
        </a:prstGeom>
        <a:solidFill>
          <a:srgbClr val="FFFFE1"/>
        </a:solidFill>
        <a:ln w="9525" algn="ctr">
          <a:solidFill>
            <a:srgbClr val="000000"/>
          </a:solidFill>
          <a:miter lim="800000"/>
          <a:headEnd/>
          <a:tailEnd/>
        </a:ln>
        <a:effectLst>
          <a:outerShdw dist="35921" dir="2700000" algn="ctr" rotWithShape="0">
            <a:srgbClr val="000000"/>
          </a:outerShdw>
        </a:effectLst>
      </xdr:spPr>
      <xdr:txBody>
        <a:bodyPr vertOverflow="clip" wrap="square" lIns="27432" tIns="18288" rIns="0" bIns="0" anchor="t" upright="1"/>
        <a:lstStyle/>
        <a:p>
          <a:pPr algn="l" rtl="0">
            <a:defRPr sz="1000"/>
          </a:pPr>
          <a:r>
            <a:rPr lang="ja-JP" altLang="en-US" sz="900" b="0" i="0" u="none" strike="noStrike">
              <a:solidFill>
                <a:sysClr val="windowText" lastClr="000000"/>
              </a:solidFill>
              <a:latin typeface="ＭＳ 明朝"/>
              <a:ea typeface="ＭＳ 明朝"/>
            </a:rPr>
            <a:t>教育センター</a:t>
          </a:r>
          <a:r>
            <a:rPr lang="en-US" altLang="ja-JP" sz="900" b="0" i="0" u="none" strike="noStrike">
              <a:solidFill>
                <a:sysClr val="windowText" lastClr="000000"/>
              </a:solidFill>
              <a:latin typeface="ＭＳ 明朝"/>
              <a:ea typeface="ＭＳ 明朝"/>
            </a:rPr>
            <a:t>Web</a:t>
          </a:r>
          <a:r>
            <a:rPr lang="ja-JP" altLang="en-US" sz="900" b="0" i="0" u="none" strike="noStrike">
              <a:solidFill>
                <a:sysClr val="windowText" lastClr="000000"/>
              </a:solidFill>
              <a:latin typeface="ＭＳ 明朝"/>
              <a:ea typeface="ＭＳ 明朝"/>
            </a:rPr>
            <a:t>より研修項目例をコピー＆ペーストして活用できます。</a:t>
          </a:r>
        </a:p>
      </xdr:txBody>
    </xdr:sp>
    <xdr:clientData/>
  </xdr:twoCellAnchor>
  <xdr:twoCellAnchor>
    <xdr:from>
      <xdr:col>5</xdr:col>
      <xdr:colOff>67236</xdr:colOff>
      <xdr:row>37</xdr:row>
      <xdr:rowOff>179294</xdr:rowOff>
    </xdr:from>
    <xdr:to>
      <xdr:col>11</xdr:col>
      <xdr:colOff>537881</xdr:colOff>
      <xdr:row>41</xdr:row>
      <xdr:rowOff>123265</xdr:rowOff>
    </xdr:to>
    <xdr:sp macro="" textlink="">
      <xdr:nvSpPr>
        <xdr:cNvPr id="6" name="Rectangle 9">
          <a:extLst>
            <a:ext uri="{FF2B5EF4-FFF2-40B4-BE49-F238E27FC236}">
              <a16:creationId xmlns:a16="http://schemas.microsoft.com/office/drawing/2014/main" id="{00000000-0008-0000-0100-000006000000}"/>
            </a:ext>
          </a:extLst>
        </xdr:cNvPr>
        <xdr:cNvSpPr>
          <a:spLocks noChangeArrowheads="1"/>
        </xdr:cNvSpPr>
      </xdr:nvSpPr>
      <xdr:spPr bwMode="auto">
        <a:xfrm>
          <a:off x="1295961" y="7246844"/>
          <a:ext cx="4013945" cy="782171"/>
        </a:xfrm>
        <a:prstGeom prst="rect">
          <a:avLst/>
        </a:prstGeom>
        <a:solidFill>
          <a:srgbClr val="FFFFE1"/>
        </a:solidFill>
        <a:ln w="9525" algn="ctr">
          <a:solidFill>
            <a:srgbClr val="000000"/>
          </a:solidFill>
          <a:miter lim="800000"/>
          <a:headEnd/>
          <a:tailEnd/>
        </a:ln>
        <a:effectLst>
          <a:outerShdw dist="35921" dir="2700000" algn="ctr" rotWithShape="0">
            <a:srgbClr val="000000"/>
          </a:outerShdw>
        </a:effectLst>
      </xdr:spPr>
      <xdr:txBody>
        <a:bodyPr vertOverflow="clip" wrap="square" lIns="27432" tIns="18288" rIns="0" bIns="0" anchor="t" upright="1"/>
        <a:lstStyle/>
        <a:p>
          <a:pPr algn="l" rtl="0">
            <a:defRPr sz="1000"/>
          </a:pPr>
          <a:r>
            <a:rPr lang="ja-JP" altLang="en-US" sz="900" b="0" i="0" strike="noStrike">
              <a:solidFill>
                <a:srgbClr val="000000"/>
              </a:solidFill>
              <a:latin typeface="ＭＳ 明朝"/>
              <a:ea typeface="ＭＳ 明朝"/>
            </a:rPr>
            <a:t>・「校長」「教頭」「校内指導教員」「教科指導員」は、それぞれ誤りなくこの文字で入力してください。</a:t>
          </a:r>
        </a:p>
        <a:p>
          <a:pPr algn="l" rtl="0">
            <a:defRPr sz="1000"/>
          </a:pPr>
          <a:r>
            <a:rPr lang="ja-JP" altLang="en-US" sz="900" b="0" i="0" strike="noStrike">
              <a:solidFill>
                <a:srgbClr val="000000"/>
              </a:solidFill>
              <a:latin typeface="ＭＳ 明朝"/>
              <a:ea typeface="ＭＳ 明朝"/>
            </a:rPr>
            <a:t>・他の文字は全て「その他の教員」で集計されます。</a:t>
          </a:r>
        </a:p>
        <a:p>
          <a:pPr algn="l" rtl="0">
            <a:defRPr sz="1000"/>
          </a:pPr>
          <a:r>
            <a:rPr lang="ja-JP" altLang="en-US" sz="900" b="0" i="0" strike="noStrike">
              <a:solidFill>
                <a:srgbClr val="000000"/>
              </a:solidFill>
              <a:latin typeface="ＭＳ 明朝"/>
              <a:ea typeface="ＭＳ 明朝"/>
            </a:rPr>
            <a:t>・２名以上で指導する場合は、主たる指導者名を記入してください。</a:t>
          </a:r>
        </a:p>
      </xdr:txBody>
    </xdr:sp>
    <xdr:clientData/>
  </xdr:twoCellAnchor>
  <xdr:twoCellAnchor>
    <xdr:from>
      <xdr:col>12</xdr:col>
      <xdr:colOff>201705</xdr:colOff>
      <xdr:row>14</xdr:row>
      <xdr:rowOff>142875</xdr:rowOff>
    </xdr:from>
    <xdr:to>
      <xdr:col>16</xdr:col>
      <xdr:colOff>134470</xdr:colOff>
      <xdr:row>22</xdr:row>
      <xdr:rowOff>112058</xdr:rowOff>
    </xdr:to>
    <xdr:sp macro="" textlink="">
      <xdr:nvSpPr>
        <xdr:cNvPr id="7" name="Rectangle 12">
          <a:extLst>
            <a:ext uri="{FF2B5EF4-FFF2-40B4-BE49-F238E27FC236}">
              <a16:creationId xmlns:a16="http://schemas.microsoft.com/office/drawing/2014/main" id="{00000000-0008-0000-0100-000007000000}"/>
            </a:ext>
          </a:extLst>
        </xdr:cNvPr>
        <xdr:cNvSpPr>
          <a:spLocks noChangeArrowheads="1"/>
        </xdr:cNvSpPr>
      </xdr:nvSpPr>
      <xdr:spPr bwMode="auto">
        <a:xfrm>
          <a:off x="5983380" y="2571750"/>
          <a:ext cx="1837765" cy="1274108"/>
        </a:xfrm>
        <a:prstGeom prst="rect">
          <a:avLst/>
        </a:prstGeom>
        <a:solidFill>
          <a:srgbClr val="FFFFE1"/>
        </a:solidFill>
        <a:ln w="9525" algn="ctr">
          <a:solidFill>
            <a:srgbClr val="000000"/>
          </a:solidFill>
          <a:miter lim="800000"/>
          <a:headEnd/>
          <a:tailEnd/>
        </a:ln>
        <a:effectLst>
          <a:outerShdw dist="35921" dir="2700000" algn="ctr" rotWithShape="0">
            <a:srgbClr val="000000"/>
          </a:outerShdw>
        </a:effectLst>
      </xdr:spPr>
      <xdr:txBody>
        <a:bodyPr vertOverflow="clip" wrap="square" lIns="27432" tIns="18288" rIns="0" bIns="0" anchor="t" upright="1"/>
        <a:lstStyle/>
        <a:p>
          <a:pPr algn="l" rtl="0">
            <a:defRPr sz="1000"/>
          </a:pPr>
          <a:r>
            <a:rPr lang="ja-JP" altLang="en-US" sz="900" b="0" i="0" strike="noStrike">
              <a:solidFill>
                <a:srgbClr val="000000"/>
              </a:solidFill>
              <a:latin typeface="ＭＳ 明朝"/>
              <a:ea typeface="ＭＳ 明朝"/>
            </a:rPr>
            <a:t>領域番号は①～</a:t>
          </a:r>
          <a:r>
            <a:rPr lang="ja-JP" altLang="en-US" sz="900" b="0" i="0" u="none" strike="noStrike">
              <a:solidFill>
                <a:sysClr val="windowText" lastClr="000000"/>
              </a:solidFill>
              <a:latin typeface="ＭＳ 明朝"/>
              <a:ea typeface="ＭＳ 明朝"/>
            </a:rPr>
            <a:t>⑧を</a:t>
          </a:r>
          <a:r>
            <a:rPr lang="ja-JP" altLang="en-US" sz="900" b="0" i="0" strike="noStrike">
              <a:solidFill>
                <a:srgbClr val="000000"/>
              </a:solidFill>
              <a:latin typeface="ＭＳ 明朝"/>
              <a:ea typeface="ＭＳ 明朝"/>
            </a:rPr>
            <a:t>枠内に入力してください。正しく入力した場合のみ灰色から白抜きになります。</a:t>
          </a:r>
          <a:endParaRPr lang="en-US" altLang="ja-JP" sz="900" b="0" i="0" strike="noStrike">
            <a:solidFill>
              <a:srgbClr val="000000"/>
            </a:solidFill>
            <a:latin typeface="ＭＳ 明朝"/>
            <a:ea typeface="ＭＳ 明朝"/>
          </a:endParaRPr>
        </a:p>
        <a:p>
          <a:pPr algn="l" rtl="0">
            <a:defRPr sz="1000"/>
          </a:pPr>
          <a:r>
            <a:rPr lang="en-US" altLang="ja-JP" sz="900" b="0" i="0" strike="noStrike">
              <a:solidFill>
                <a:srgbClr val="000000"/>
              </a:solidFill>
              <a:latin typeface="ＭＳ 明朝"/>
              <a:ea typeface="ＭＳ 明朝"/>
            </a:rPr>
            <a:t>※</a:t>
          </a:r>
          <a:r>
            <a:rPr lang="ja-JP" altLang="en-US" sz="900" b="0" i="0" strike="noStrike">
              <a:solidFill>
                <a:srgbClr val="000000"/>
              </a:solidFill>
              <a:latin typeface="ＭＳ 明朝"/>
              <a:ea typeface="ＭＳ 明朝"/>
            </a:rPr>
            <a:t>①～⑧以外を入力すると正しく計算されません。</a:t>
          </a:r>
          <a:endParaRPr lang="en-US" altLang="ja-JP" sz="900" b="0" i="0" strike="noStrike">
            <a:solidFill>
              <a:srgbClr val="000000"/>
            </a:solidFill>
            <a:latin typeface="ＭＳ 明朝"/>
            <a:ea typeface="ＭＳ 明朝"/>
          </a:endParaRPr>
        </a:p>
        <a:p>
          <a:pPr algn="l" rtl="0">
            <a:defRPr sz="1000"/>
          </a:pPr>
          <a:r>
            <a:rPr lang="ja-JP" altLang="en-US" sz="900" b="0" i="0" strike="noStrike">
              <a:solidFill>
                <a:srgbClr val="FF0000"/>
              </a:solidFill>
              <a:latin typeface="ＭＳ 明朝"/>
              <a:ea typeface="ＭＳ 明朝"/>
            </a:rPr>
            <a:t>　</a:t>
          </a:r>
          <a:r>
            <a:rPr lang="ja-JP" altLang="en-US" sz="1050" b="0" i="0" strike="noStrike">
              <a:solidFill>
                <a:srgbClr val="FF0000"/>
              </a:solidFill>
              <a:latin typeface="ＭＳ 明朝"/>
              <a:ea typeface="ＭＳ 明朝"/>
            </a:rPr>
            <a:t>①</a:t>
          </a:r>
          <a:r>
            <a:rPr lang="en-US" altLang="ja-JP" sz="1050" b="0" i="0" strike="noStrike">
              <a:solidFill>
                <a:srgbClr val="FF0000"/>
              </a:solidFill>
              <a:latin typeface="ＭＳ 明朝"/>
              <a:ea typeface="ＭＳ 明朝"/>
            </a:rPr>
            <a:t>…</a:t>
          </a:r>
          <a:r>
            <a:rPr lang="ja-JP" altLang="en-US" sz="1050" b="0" i="0" strike="noStrike">
              <a:solidFill>
                <a:srgbClr val="FF0000"/>
              </a:solidFill>
              <a:latin typeface="ＭＳ 明朝"/>
              <a:ea typeface="ＭＳ 明朝"/>
            </a:rPr>
            <a:t>○　１</a:t>
          </a:r>
          <a:r>
            <a:rPr lang="en-US" altLang="ja-JP" sz="1050" b="0" i="0" strike="noStrike">
              <a:solidFill>
                <a:srgbClr val="FF0000"/>
              </a:solidFill>
              <a:latin typeface="ＭＳ 明朝"/>
              <a:ea typeface="ＭＳ 明朝"/>
            </a:rPr>
            <a:t>…×</a:t>
          </a:r>
          <a:r>
            <a:rPr lang="ja-JP" altLang="en-US" sz="1050" b="0" i="0" strike="noStrike">
              <a:solidFill>
                <a:srgbClr val="FF0000"/>
              </a:solidFill>
              <a:latin typeface="ＭＳ 明朝"/>
              <a:ea typeface="ＭＳ 明朝"/>
            </a:rPr>
            <a:t>　⑨</a:t>
          </a:r>
          <a:r>
            <a:rPr lang="en-US" altLang="ja-JP" sz="1050" b="0" i="0" strike="noStrike">
              <a:solidFill>
                <a:srgbClr val="FF0000"/>
              </a:solidFill>
              <a:latin typeface="ＭＳ 明朝"/>
              <a:ea typeface="ＭＳ 明朝"/>
            </a:rPr>
            <a:t>…×</a:t>
          </a:r>
          <a:endParaRPr lang="ja-JP" altLang="en-US" sz="1050" b="0" i="0" strike="noStrike">
            <a:solidFill>
              <a:srgbClr val="FF0000"/>
            </a:solidFill>
            <a:latin typeface="ＭＳ 明朝"/>
            <a:ea typeface="ＭＳ 明朝"/>
          </a:endParaRPr>
        </a:p>
      </xdr:txBody>
    </xdr:sp>
    <xdr:clientData/>
  </xdr:twoCellAnchor>
  <xdr:twoCellAnchor>
    <xdr:from>
      <xdr:col>13</xdr:col>
      <xdr:colOff>515470</xdr:colOff>
      <xdr:row>35</xdr:row>
      <xdr:rowOff>201706</xdr:rowOff>
    </xdr:from>
    <xdr:to>
      <xdr:col>16</xdr:col>
      <xdr:colOff>235884</xdr:colOff>
      <xdr:row>41</xdr:row>
      <xdr:rowOff>38100</xdr:rowOff>
    </xdr:to>
    <xdr:sp macro="" textlink="">
      <xdr:nvSpPr>
        <xdr:cNvPr id="8" name="Rectangle 16">
          <a:extLst>
            <a:ext uri="{FF2B5EF4-FFF2-40B4-BE49-F238E27FC236}">
              <a16:creationId xmlns:a16="http://schemas.microsoft.com/office/drawing/2014/main" id="{00000000-0008-0000-0100-000008000000}"/>
            </a:ext>
          </a:extLst>
        </xdr:cNvPr>
        <xdr:cNvSpPr>
          <a:spLocks noChangeArrowheads="1"/>
        </xdr:cNvSpPr>
      </xdr:nvSpPr>
      <xdr:spPr bwMode="auto">
        <a:xfrm>
          <a:off x="6944845" y="6993031"/>
          <a:ext cx="977714" cy="1093694"/>
        </a:xfrm>
        <a:prstGeom prst="rect">
          <a:avLst/>
        </a:prstGeom>
        <a:solidFill>
          <a:srgbClr val="FFFFE1"/>
        </a:solidFill>
        <a:ln w="9525" algn="ctr">
          <a:solidFill>
            <a:srgbClr val="000000"/>
          </a:solidFill>
          <a:miter lim="800000"/>
          <a:headEnd/>
          <a:tailEnd/>
        </a:ln>
        <a:effectLst>
          <a:outerShdw dist="35921" dir="2700000" algn="ctr" rotWithShape="0">
            <a:srgbClr val="000000"/>
          </a:outerShdw>
        </a:effectLst>
      </xdr:spPr>
      <xdr:txBody>
        <a:bodyPr vertOverflow="clip" wrap="square" lIns="27432" tIns="18288" rIns="0" bIns="0" anchor="t" upright="1"/>
        <a:lstStyle/>
        <a:p>
          <a:pPr algn="l" rtl="0">
            <a:defRPr sz="1000"/>
          </a:pPr>
          <a:r>
            <a:rPr lang="ja-JP" altLang="en-US" sz="900" b="0" i="0" strike="noStrike">
              <a:solidFill>
                <a:srgbClr val="000000"/>
              </a:solidFill>
              <a:latin typeface="ＭＳ 明朝"/>
              <a:ea typeface="ＭＳ 明朝"/>
            </a:rPr>
            <a:t>備考欄は、研修を実施する上で特記すべき事項があった場合の備忘録等にお使いください。</a:t>
          </a:r>
          <a:endParaRPr lang="en-US" altLang="ja-JP" sz="900" b="0" i="0" strike="noStrike">
            <a:solidFill>
              <a:srgbClr val="FF0000"/>
            </a:solidFill>
            <a:latin typeface="ＭＳ 明朝"/>
            <a:ea typeface="ＭＳ 明朝"/>
          </a:endParaRPr>
        </a:p>
      </xdr:txBody>
    </xdr:sp>
    <xdr:clientData/>
  </xdr:twoCellAnchor>
  <xdr:twoCellAnchor>
    <xdr:from>
      <xdr:col>5</xdr:col>
      <xdr:colOff>67236</xdr:colOff>
      <xdr:row>42</xdr:row>
      <xdr:rowOff>67239</xdr:rowOff>
    </xdr:from>
    <xdr:to>
      <xdr:col>11</xdr:col>
      <xdr:colOff>549088</xdr:colOff>
      <xdr:row>51</xdr:row>
      <xdr:rowOff>22416</xdr:rowOff>
    </xdr:to>
    <xdr:grpSp>
      <xdr:nvGrpSpPr>
        <xdr:cNvPr id="9" name="グループ化 8">
          <a:extLst>
            <a:ext uri="{FF2B5EF4-FFF2-40B4-BE49-F238E27FC236}">
              <a16:creationId xmlns:a16="http://schemas.microsoft.com/office/drawing/2014/main" id="{00000000-0008-0000-0100-000009000000}"/>
            </a:ext>
          </a:extLst>
        </xdr:cNvPr>
        <xdr:cNvGrpSpPr/>
      </xdr:nvGrpSpPr>
      <xdr:grpSpPr>
        <a:xfrm>
          <a:off x="1295961" y="8325414"/>
          <a:ext cx="4025152" cy="1841127"/>
          <a:chOff x="1288677" y="8202710"/>
          <a:chExt cx="4022911" cy="1871382"/>
        </a:xfrm>
      </xdr:grpSpPr>
      <xdr:sp macro="" textlink="">
        <xdr:nvSpPr>
          <xdr:cNvPr id="10" name="Rectangle 11">
            <a:extLst>
              <a:ext uri="{FF2B5EF4-FFF2-40B4-BE49-F238E27FC236}">
                <a16:creationId xmlns:a16="http://schemas.microsoft.com/office/drawing/2014/main" id="{00000000-0008-0000-0100-00000A000000}"/>
              </a:ext>
            </a:extLst>
          </xdr:cNvPr>
          <xdr:cNvSpPr>
            <a:spLocks noChangeArrowheads="1"/>
          </xdr:cNvSpPr>
        </xdr:nvSpPr>
        <xdr:spPr bwMode="auto">
          <a:xfrm>
            <a:off x="1288677" y="8202710"/>
            <a:ext cx="4022911" cy="1857552"/>
          </a:xfrm>
          <a:prstGeom prst="rect">
            <a:avLst/>
          </a:prstGeom>
          <a:solidFill>
            <a:srgbClr val="FFFFE1"/>
          </a:solidFill>
          <a:ln w="9525" algn="ctr">
            <a:solidFill>
              <a:srgbClr val="000000"/>
            </a:solidFill>
            <a:miter lim="800000"/>
            <a:headEnd/>
            <a:tailEnd/>
          </a:ln>
          <a:effectLst>
            <a:outerShdw dist="35921" dir="2700000" algn="ctr" rotWithShape="0">
              <a:srgbClr val="000000"/>
            </a:outerShdw>
          </a:effectLst>
        </xdr:spPr>
        <xdr:txBody>
          <a:bodyPr vertOverflow="clip" wrap="square" lIns="27432" tIns="18288" rIns="0" bIns="0" anchor="t" upright="1"/>
          <a:lstStyle/>
          <a:p>
            <a:pPr algn="l" rtl="0">
              <a:defRPr sz="1000"/>
            </a:pPr>
            <a:r>
              <a:rPr lang="ja-JP" altLang="en-US" sz="900" b="0" i="0" strike="noStrike">
                <a:solidFill>
                  <a:srgbClr val="000000"/>
                </a:solidFill>
                <a:latin typeface="ＭＳ 明朝"/>
                <a:ea typeface="ＭＳ 明朝"/>
              </a:rPr>
              <a:t>文字間及び文字の前後にスペースを入れずに入力してください。スペースを入れると正しく計算されません。</a:t>
            </a:r>
          </a:p>
        </xdr:txBody>
      </xdr:sp>
      <xdr:pic>
        <xdr:nvPicPr>
          <xdr:cNvPr id="11" name="Picture 27">
            <a:extLst>
              <a:ext uri="{FF2B5EF4-FFF2-40B4-BE49-F238E27FC236}">
                <a16:creationId xmlns:a16="http://schemas.microsoft.com/office/drawing/2014/main" id="{00000000-0008-0000-0100-00000B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1398727" y="9268691"/>
            <a:ext cx="880394" cy="712485"/>
          </a:xfrm>
          <a:prstGeom prst="rect">
            <a:avLst/>
          </a:prstGeom>
          <a:noFill/>
          <a:ln w="9525">
            <a:noFill/>
            <a:miter lim="800000"/>
            <a:headEnd/>
            <a:tailEnd/>
          </a:ln>
        </xdr:spPr>
      </xdr:pic>
      <xdr:pic>
        <xdr:nvPicPr>
          <xdr:cNvPr id="12" name="Picture 28">
            <a:extLst>
              <a:ext uri="{FF2B5EF4-FFF2-40B4-BE49-F238E27FC236}">
                <a16:creationId xmlns:a16="http://schemas.microsoft.com/office/drawing/2014/main" id="{00000000-0008-0000-0100-00000C000000}"/>
              </a:ext>
            </a:extLst>
          </xdr:cNvPr>
          <xdr:cNvPicPr>
            <a:picLocks noChangeAspect="1" noChangeArrowheads="1"/>
          </xdr:cNvPicPr>
        </xdr:nvPicPr>
        <xdr:blipFill>
          <a:blip xmlns:r="http://schemas.openxmlformats.org/officeDocument/2006/relationships" r:embed="rId2" cstate="print"/>
          <a:srcRect/>
          <a:stretch>
            <a:fillRect/>
          </a:stretch>
        </xdr:blipFill>
        <xdr:spPr bwMode="auto">
          <a:xfrm>
            <a:off x="2474763" y="9268691"/>
            <a:ext cx="904849" cy="712485"/>
          </a:xfrm>
          <a:prstGeom prst="rect">
            <a:avLst/>
          </a:prstGeom>
          <a:noFill/>
          <a:ln w="9525">
            <a:noFill/>
            <a:miter lim="800000"/>
            <a:headEnd/>
            <a:tailEnd/>
          </a:ln>
        </xdr:spPr>
      </xdr:pic>
      <xdr:pic>
        <xdr:nvPicPr>
          <xdr:cNvPr id="13" name="Picture 29">
            <a:extLst>
              <a:ext uri="{FF2B5EF4-FFF2-40B4-BE49-F238E27FC236}">
                <a16:creationId xmlns:a16="http://schemas.microsoft.com/office/drawing/2014/main" id="{00000000-0008-0000-0100-00000D000000}"/>
              </a:ext>
            </a:extLst>
          </xdr:cNvPr>
          <xdr:cNvPicPr>
            <a:picLocks noChangeAspect="1" noChangeArrowheads="1"/>
          </xdr:cNvPicPr>
        </xdr:nvPicPr>
        <xdr:blipFill>
          <a:blip xmlns:r="http://schemas.openxmlformats.org/officeDocument/2006/relationships" r:embed="rId3" cstate="print"/>
          <a:srcRect/>
          <a:stretch>
            <a:fillRect/>
          </a:stretch>
        </xdr:blipFill>
        <xdr:spPr bwMode="auto">
          <a:xfrm>
            <a:off x="3599711" y="9243245"/>
            <a:ext cx="1308363" cy="661594"/>
          </a:xfrm>
          <a:prstGeom prst="rect">
            <a:avLst/>
          </a:prstGeom>
          <a:noFill/>
          <a:ln w="9525">
            <a:noFill/>
            <a:miter lim="800000"/>
            <a:headEnd/>
            <a:tailEnd/>
          </a:ln>
        </xdr:spPr>
      </xdr:pic>
      <xdr:sp macro="" textlink="">
        <xdr:nvSpPr>
          <xdr:cNvPr id="14" name="Rectangle 30">
            <a:extLst>
              <a:ext uri="{FF2B5EF4-FFF2-40B4-BE49-F238E27FC236}">
                <a16:creationId xmlns:a16="http://schemas.microsoft.com/office/drawing/2014/main" id="{00000000-0008-0000-0100-00000E000000}"/>
              </a:ext>
            </a:extLst>
          </xdr:cNvPr>
          <xdr:cNvSpPr>
            <a:spLocks noChangeArrowheads="1"/>
          </xdr:cNvSpPr>
        </xdr:nvSpPr>
        <xdr:spPr bwMode="auto">
          <a:xfrm>
            <a:off x="2633724" y="9701272"/>
            <a:ext cx="110050" cy="203567"/>
          </a:xfrm>
          <a:prstGeom prst="rect">
            <a:avLst/>
          </a:prstGeom>
          <a:solidFill>
            <a:srgbClr val="FFFFE1"/>
          </a:solidFill>
          <a:ln w="19050" algn="ctr">
            <a:solidFill>
              <a:srgbClr val="FF0000"/>
            </a:solidFill>
            <a:miter lim="800000"/>
            <a:headEnd/>
            <a:tailEnd/>
          </a:ln>
        </xdr:spPr>
      </xdr:sp>
      <xdr:sp macro="" textlink="">
        <xdr:nvSpPr>
          <xdr:cNvPr id="15" name="AutoShape 31">
            <a:extLst>
              <a:ext uri="{FF2B5EF4-FFF2-40B4-BE49-F238E27FC236}">
                <a16:creationId xmlns:a16="http://schemas.microsoft.com/office/drawing/2014/main" id="{00000000-0008-0000-0100-00000F000000}"/>
              </a:ext>
            </a:extLst>
          </xdr:cNvPr>
          <xdr:cNvSpPr>
            <a:spLocks noChangeArrowheads="1"/>
          </xdr:cNvSpPr>
        </xdr:nvSpPr>
        <xdr:spPr bwMode="auto">
          <a:xfrm>
            <a:off x="1423182" y="8937894"/>
            <a:ext cx="256782" cy="254460"/>
          </a:xfrm>
          <a:prstGeom prst="flowChartConnector">
            <a:avLst/>
          </a:prstGeom>
          <a:solidFill>
            <a:srgbClr val="FFFFE1"/>
          </a:solidFill>
          <a:ln w="19050" algn="ctr">
            <a:solidFill>
              <a:srgbClr val="FF0000"/>
            </a:solidFill>
            <a:round/>
            <a:headEnd/>
            <a:tailEnd/>
          </a:ln>
        </xdr:spPr>
      </xdr:sp>
      <xdr:sp macro="" textlink="">
        <xdr:nvSpPr>
          <xdr:cNvPr id="16" name="Line 32">
            <a:extLst>
              <a:ext uri="{FF2B5EF4-FFF2-40B4-BE49-F238E27FC236}">
                <a16:creationId xmlns:a16="http://schemas.microsoft.com/office/drawing/2014/main" id="{00000000-0008-0000-0100-000010000000}"/>
              </a:ext>
            </a:extLst>
          </xdr:cNvPr>
          <xdr:cNvSpPr>
            <a:spLocks noChangeShapeType="1"/>
          </xdr:cNvSpPr>
        </xdr:nvSpPr>
        <xdr:spPr bwMode="auto">
          <a:xfrm>
            <a:off x="2535901" y="8937894"/>
            <a:ext cx="183416" cy="254460"/>
          </a:xfrm>
          <a:prstGeom prst="line">
            <a:avLst/>
          </a:prstGeom>
          <a:noFill/>
          <a:ln w="19050">
            <a:solidFill>
              <a:srgbClr val="FF0000"/>
            </a:solidFill>
            <a:round/>
            <a:headEnd/>
            <a:tailEnd/>
          </a:ln>
        </xdr:spPr>
      </xdr:sp>
      <xdr:sp macro="" textlink="">
        <xdr:nvSpPr>
          <xdr:cNvPr id="17" name="Line 33">
            <a:extLst>
              <a:ext uri="{FF2B5EF4-FFF2-40B4-BE49-F238E27FC236}">
                <a16:creationId xmlns:a16="http://schemas.microsoft.com/office/drawing/2014/main" id="{00000000-0008-0000-0100-000011000000}"/>
              </a:ext>
            </a:extLst>
          </xdr:cNvPr>
          <xdr:cNvSpPr>
            <a:spLocks noChangeShapeType="1"/>
          </xdr:cNvSpPr>
        </xdr:nvSpPr>
        <xdr:spPr bwMode="auto">
          <a:xfrm flipH="1">
            <a:off x="2523674" y="8963340"/>
            <a:ext cx="195643" cy="241737"/>
          </a:xfrm>
          <a:prstGeom prst="line">
            <a:avLst/>
          </a:prstGeom>
          <a:noFill/>
          <a:ln w="19050">
            <a:solidFill>
              <a:srgbClr val="FF0000"/>
            </a:solidFill>
            <a:round/>
            <a:headEnd/>
            <a:tailEnd/>
          </a:ln>
        </xdr:spPr>
      </xdr:sp>
      <xdr:sp macro="" textlink="">
        <xdr:nvSpPr>
          <xdr:cNvPr id="18" name="Line 34">
            <a:extLst>
              <a:ext uri="{FF2B5EF4-FFF2-40B4-BE49-F238E27FC236}">
                <a16:creationId xmlns:a16="http://schemas.microsoft.com/office/drawing/2014/main" id="{00000000-0008-0000-0100-000012000000}"/>
              </a:ext>
            </a:extLst>
          </xdr:cNvPr>
          <xdr:cNvSpPr>
            <a:spLocks noChangeShapeType="1"/>
          </xdr:cNvSpPr>
        </xdr:nvSpPr>
        <xdr:spPr bwMode="auto">
          <a:xfrm flipH="1">
            <a:off x="3611939" y="8925171"/>
            <a:ext cx="195643" cy="241737"/>
          </a:xfrm>
          <a:prstGeom prst="line">
            <a:avLst/>
          </a:prstGeom>
          <a:noFill/>
          <a:ln w="19050">
            <a:solidFill>
              <a:srgbClr val="FF0000"/>
            </a:solidFill>
            <a:round/>
            <a:headEnd/>
            <a:tailEnd/>
          </a:ln>
        </xdr:spPr>
      </xdr:sp>
      <xdr:sp macro="" textlink="">
        <xdr:nvSpPr>
          <xdr:cNvPr id="19" name="Line 35">
            <a:extLst>
              <a:ext uri="{FF2B5EF4-FFF2-40B4-BE49-F238E27FC236}">
                <a16:creationId xmlns:a16="http://schemas.microsoft.com/office/drawing/2014/main" id="{00000000-0008-0000-0100-000013000000}"/>
              </a:ext>
            </a:extLst>
          </xdr:cNvPr>
          <xdr:cNvSpPr>
            <a:spLocks noChangeShapeType="1"/>
          </xdr:cNvSpPr>
        </xdr:nvSpPr>
        <xdr:spPr bwMode="auto">
          <a:xfrm>
            <a:off x="3624166" y="8925171"/>
            <a:ext cx="183416" cy="254460"/>
          </a:xfrm>
          <a:prstGeom prst="line">
            <a:avLst/>
          </a:prstGeom>
          <a:noFill/>
          <a:ln w="19050">
            <a:solidFill>
              <a:srgbClr val="FF0000"/>
            </a:solidFill>
            <a:round/>
            <a:headEnd/>
            <a:tailEnd/>
          </a:ln>
        </xdr:spPr>
      </xdr:sp>
      <xdr:sp macro="" textlink="">
        <xdr:nvSpPr>
          <xdr:cNvPr id="20" name="Text Box 36">
            <a:extLst>
              <a:ext uri="{FF2B5EF4-FFF2-40B4-BE49-F238E27FC236}">
                <a16:creationId xmlns:a16="http://schemas.microsoft.com/office/drawing/2014/main" id="{00000000-0008-0000-0100-000014000000}"/>
              </a:ext>
            </a:extLst>
          </xdr:cNvPr>
          <xdr:cNvSpPr txBox="1">
            <a:spLocks noChangeArrowheads="1"/>
          </xdr:cNvSpPr>
        </xdr:nvSpPr>
        <xdr:spPr bwMode="auto">
          <a:xfrm>
            <a:off x="4149957" y="9832355"/>
            <a:ext cx="831483" cy="241737"/>
          </a:xfrm>
          <a:prstGeom prst="rect">
            <a:avLst/>
          </a:prstGeom>
          <a:noFill/>
          <a:ln w="9525" algn="ctr">
            <a:noFill/>
            <a:miter lim="800000"/>
            <a:headEnd/>
            <a:tailEnd/>
          </a:ln>
          <a:effectLst/>
        </xdr:spPr>
        <xdr:txBody>
          <a:bodyPr vertOverflow="clip" wrap="square" lIns="27432" tIns="18288" rIns="0" bIns="0" anchor="t" upright="1"/>
          <a:lstStyle/>
          <a:p>
            <a:pPr algn="l" rtl="0">
              <a:defRPr sz="1000"/>
            </a:pPr>
            <a:r>
              <a:rPr lang="ja-JP" altLang="en-US" sz="800" b="0" i="0" strike="noStrike">
                <a:solidFill>
                  <a:srgbClr val="FF0000"/>
                </a:solidFill>
                <a:latin typeface="ＭＳ 明朝"/>
                <a:ea typeface="ＭＳ 明朝"/>
              </a:rPr>
              <a:t>スペース</a:t>
            </a:r>
          </a:p>
        </xdr:txBody>
      </xdr:sp>
    </xdr:grpSp>
    <xdr:clientData/>
  </xdr:twoCellAnchor>
  <xdr:twoCellAnchor>
    <xdr:from>
      <xdr:col>12</xdr:col>
      <xdr:colOff>549087</xdr:colOff>
      <xdr:row>22</xdr:row>
      <xdr:rowOff>123264</xdr:rowOff>
    </xdr:from>
    <xdr:to>
      <xdr:col>13</xdr:col>
      <xdr:colOff>212911</xdr:colOff>
      <xdr:row>24</xdr:row>
      <xdr:rowOff>123263</xdr:rowOff>
    </xdr:to>
    <xdr:sp macro="" textlink="">
      <xdr:nvSpPr>
        <xdr:cNvPr id="21" name="Line 13">
          <a:extLst>
            <a:ext uri="{FF2B5EF4-FFF2-40B4-BE49-F238E27FC236}">
              <a16:creationId xmlns:a16="http://schemas.microsoft.com/office/drawing/2014/main" id="{00000000-0008-0000-0100-000015000000}"/>
            </a:ext>
          </a:extLst>
        </xdr:cNvPr>
        <xdr:cNvSpPr>
          <a:spLocks noChangeShapeType="1"/>
        </xdr:cNvSpPr>
      </xdr:nvSpPr>
      <xdr:spPr bwMode="auto">
        <a:xfrm flipH="1">
          <a:off x="6330762" y="3857064"/>
          <a:ext cx="311524" cy="609599"/>
        </a:xfrm>
        <a:prstGeom prst="line">
          <a:avLst/>
        </a:prstGeom>
        <a:noFill/>
        <a:ln w="9525">
          <a:solidFill>
            <a:srgbClr val="FF3300"/>
          </a:solidFill>
          <a:round/>
          <a:headEnd/>
          <a:tailEnd type="triangle" w="med" len="med"/>
        </a:ln>
      </xdr:spPr>
    </xdr:sp>
    <xdr:clientData/>
  </xdr:twoCellAnchor>
  <xdr:twoCellAnchor>
    <xdr:from>
      <xdr:col>10</xdr:col>
      <xdr:colOff>403412</xdr:colOff>
      <xdr:row>24</xdr:row>
      <xdr:rowOff>78438</xdr:rowOff>
    </xdr:from>
    <xdr:to>
      <xdr:col>11</xdr:col>
      <xdr:colOff>78442</xdr:colOff>
      <xdr:row>37</xdr:row>
      <xdr:rowOff>190499</xdr:rowOff>
    </xdr:to>
    <xdr:sp macro="" textlink="">
      <xdr:nvSpPr>
        <xdr:cNvPr id="22" name="Line 13">
          <a:extLst>
            <a:ext uri="{FF2B5EF4-FFF2-40B4-BE49-F238E27FC236}">
              <a16:creationId xmlns:a16="http://schemas.microsoft.com/office/drawing/2014/main" id="{00000000-0008-0000-0100-000016000000}"/>
            </a:ext>
          </a:extLst>
        </xdr:cNvPr>
        <xdr:cNvSpPr>
          <a:spLocks noChangeShapeType="1"/>
        </xdr:cNvSpPr>
      </xdr:nvSpPr>
      <xdr:spPr bwMode="auto">
        <a:xfrm flipV="1">
          <a:off x="4213412" y="4421838"/>
          <a:ext cx="637055" cy="2836211"/>
        </a:xfrm>
        <a:prstGeom prst="line">
          <a:avLst/>
        </a:prstGeom>
        <a:noFill/>
        <a:ln w="9525">
          <a:solidFill>
            <a:srgbClr val="FF3300"/>
          </a:solidFill>
          <a:round/>
          <a:headEnd/>
          <a:tailEnd type="triangle" w="med" len="med"/>
        </a:ln>
      </xdr:spPr>
    </xdr:sp>
    <xdr:clientData/>
  </xdr:twoCellAnchor>
  <xdr:twoCellAnchor>
    <xdr:from>
      <xdr:col>3</xdr:col>
      <xdr:colOff>44823</xdr:colOff>
      <xdr:row>26</xdr:row>
      <xdr:rowOff>11205</xdr:rowOff>
    </xdr:from>
    <xdr:to>
      <xdr:col>3</xdr:col>
      <xdr:colOff>212912</xdr:colOff>
      <xdr:row>33</xdr:row>
      <xdr:rowOff>123264</xdr:rowOff>
    </xdr:to>
    <xdr:sp macro="" textlink="">
      <xdr:nvSpPr>
        <xdr:cNvPr id="23" name="Line 13">
          <a:extLst>
            <a:ext uri="{FF2B5EF4-FFF2-40B4-BE49-F238E27FC236}">
              <a16:creationId xmlns:a16="http://schemas.microsoft.com/office/drawing/2014/main" id="{00000000-0008-0000-0100-000017000000}"/>
            </a:ext>
          </a:extLst>
        </xdr:cNvPr>
        <xdr:cNvSpPr>
          <a:spLocks noChangeShapeType="1"/>
        </xdr:cNvSpPr>
      </xdr:nvSpPr>
      <xdr:spPr bwMode="auto">
        <a:xfrm flipV="1">
          <a:off x="635373" y="4773705"/>
          <a:ext cx="168089" cy="1578909"/>
        </a:xfrm>
        <a:prstGeom prst="line">
          <a:avLst/>
        </a:prstGeom>
        <a:noFill/>
        <a:ln w="9525">
          <a:solidFill>
            <a:srgbClr val="FF3300"/>
          </a:solidFill>
          <a:round/>
          <a:headEnd/>
          <a:tailEnd type="triangle" w="med" len="med"/>
        </a:ln>
      </xdr:spPr>
    </xdr:sp>
    <xdr:clientData/>
  </xdr:twoCellAnchor>
  <xdr:twoCellAnchor>
    <xdr:from>
      <xdr:col>10</xdr:col>
      <xdr:colOff>649942</xdr:colOff>
      <xdr:row>49</xdr:row>
      <xdr:rowOff>11203</xdr:rowOff>
    </xdr:from>
    <xdr:to>
      <xdr:col>10</xdr:col>
      <xdr:colOff>739589</xdr:colOff>
      <xdr:row>50</xdr:row>
      <xdr:rowOff>11205</xdr:rowOff>
    </xdr:to>
    <xdr:sp macro="" textlink="">
      <xdr:nvSpPr>
        <xdr:cNvPr id="24" name="Line 13">
          <a:extLst>
            <a:ext uri="{FF2B5EF4-FFF2-40B4-BE49-F238E27FC236}">
              <a16:creationId xmlns:a16="http://schemas.microsoft.com/office/drawing/2014/main" id="{00000000-0008-0000-0100-000018000000}"/>
            </a:ext>
          </a:extLst>
        </xdr:cNvPr>
        <xdr:cNvSpPr>
          <a:spLocks noChangeShapeType="1"/>
        </xdr:cNvSpPr>
      </xdr:nvSpPr>
      <xdr:spPr bwMode="auto">
        <a:xfrm flipV="1">
          <a:off x="4459942" y="9593353"/>
          <a:ext cx="89647" cy="209552"/>
        </a:xfrm>
        <a:prstGeom prst="line">
          <a:avLst/>
        </a:prstGeom>
        <a:noFill/>
        <a:ln w="9525">
          <a:solidFill>
            <a:srgbClr val="FF3300"/>
          </a:solidFill>
          <a:round/>
          <a:headEnd/>
          <a:tailEnd type="triangle" w="med" len="med"/>
        </a:ln>
      </xdr:spPr>
    </xdr:sp>
    <xdr:clientData/>
  </xdr:twoCellAnchor>
  <xdr:twoCellAnchor>
    <xdr:from>
      <xdr:col>15</xdr:col>
      <xdr:colOff>22409</xdr:colOff>
      <xdr:row>31</xdr:row>
      <xdr:rowOff>44825</xdr:rowOff>
    </xdr:from>
    <xdr:to>
      <xdr:col>15</xdr:col>
      <xdr:colOff>112057</xdr:colOff>
      <xdr:row>36</xdr:row>
      <xdr:rowOff>0</xdr:rowOff>
    </xdr:to>
    <xdr:sp macro="" textlink="">
      <xdr:nvSpPr>
        <xdr:cNvPr id="25" name="Line 13">
          <a:extLst>
            <a:ext uri="{FF2B5EF4-FFF2-40B4-BE49-F238E27FC236}">
              <a16:creationId xmlns:a16="http://schemas.microsoft.com/office/drawing/2014/main" id="{00000000-0008-0000-0100-000019000000}"/>
            </a:ext>
          </a:extLst>
        </xdr:cNvPr>
        <xdr:cNvSpPr>
          <a:spLocks noChangeShapeType="1"/>
        </xdr:cNvSpPr>
      </xdr:nvSpPr>
      <xdr:spPr bwMode="auto">
        <a:xfrm flipH="1" flipV="1">
          <a:off x="7404284" y="5855075"/>
          <a:ext cx="89648" cy="1002925"/>
        </a:xfrm>
        <a:prstGeom prst="line">
          <a:avLst/>
        </a:prstGeom>
        <a:noFill/>
        <a:ln w="9525">
          <a:solidFill>
            <a:srgbClr val="FF3300"/>
          </a:solidFill>
          <a:round/>
          <a:headEnd/>
          <a:tailEnd type="triangle" w="med" len="med"/>
        </a:ln>
      </xdr:spPr>
    </xdr:sp>
    <xdr:clientData/>
  </xdr:twoCellAnchor>
  <xdr:twoCellAnchor>
    <xdr:from>
      <xdr:col>9</xdr:col>
      <xdr:colOff>44823</xdr:colOff>
      <xdr:row>25</xdr:row>
      <xdr:rowOff>67235</xdr:rowOff>
    </xdr:from>
    <xdr:to>
      <xdr:col>10</xdr:col>
      <xdr:colOff>134472</xdr:colOff>
      <xdr:row>29</xdr:row>
      <xdr:rowOff>112057</xdr:rowOff>
    </xdr:to>
    <xdr:sp macro="" textlink="">
      <xdr:nvSpPr>
        <xdr:cNvPr id="26" name="Line 13">
          <a:extLst>
            <a:ext uri="{FF2B5EF4-FFF2-40B4-BE49-F238E27FC236}">
              <a16:creationId xmlns:a16="http://schemas.microsoft.com/office/drawing/2014/main" id="{00000000-0008-0000-0100-00001A000000}"/>
            </a:ext>
          </a:extLst>
        </xdr:cNvPr>
        <xdr:cNvSpPr>
          <a:spLocks noChangeShapeType="1"/>
        </xdr:cNvSpPr>
      </xdr:nvSpPr>
      <xdr:spPr bwMode="auto">
        <a:xfrm flipH="1" flipV="1">
          <a:off x="3597648" y="4620185"/>
          <a:ext cx="346824" cy="883022"/>
        </a:xfrm>
        <a:prstGeom prst="line">
          <a:avLst/>
        </a:prstGeom>
        <a:noFill/>
        <a:ln w="9525">
          <a:solidFill>
            <a:srgbClr val="FF3300"/>
          </a:solidFill>
          <a:round/>
          <a:headEnd/>
          <a:tailEnd type="triangle" w="med" len="med"/>
        </a:ln>
      </xdr:spPr>
    </xdr:sp>
    <xdr:clientData/>
  </xdr:twoCellAnchor>
  <xdr:twoCellAnchor>
    <xdr:from>
      <xdr:col>0</xdr:col>
      <xdr:colOff>67236</xdr:colOff>
      <xdr:row>55</xdr:row>
      <xdr:rowOff>22412</xdr:rowOff>
    </xdr:from>
    <xdr:to>
      <xdr:col>16</xdr:col>
      <xdr:colOff>246530</xdr:colOff>
      <xdr:row>57</xdr:row>
      <xdr:rowOff>78440</xdr:rowOff>
    </xdr:to>
    <xdr:sp macro="" textlink="">
      <xdr:nvSpPr>
        <xdr:cNvPr id="27" name="角丸四角形 26">
          <a:extLst>
            <a:ext uri="{FF2B5EF4-FFF2-40B4-BE49-F238E27FC236}">
              <a16:creationId xmlns:a16="http://schemas.microsoft.com/office/drawing/2014/main" id="{00000000-0008-0000-0100-00001B000000}"/>
            </a:ext>
          </a:extLst>
        </xdr:cNvPr>
        <xdr:cNvSpPr/>
      </xdr:nvSpPr>
      <xdr:spPr>
        <a:xfrm>
          <a:off x="67236" y="10785662"/>
          <a:ext cx="7865969" cy="398928"/>
        </a:xfrm>
        <a:prstGeom prst="roundRect">
          <a:avLst/>
        </a:prstGeom>
        <a:noFill/>
        <a:ln>
          <a:solidFill>
            <a:srgbClr val="C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12</xdr:col>
      <xdr:colOff>403413</xdr:colOff>
      <xdr:row>47</xdr:row>
      <xdr:rowOff>168089</xdr:rowOff>
    </xdr:from>
    <xdr:to>
      <xdr:col>14</xdr:col>
      <xdr:colOff>79002</xdr:colOff>
      <xdr:row>51</xdr:row>
      <xdr:rowOff>22413</xdr:rowOff>
    </xdr:to>
    <xdr:sp macro="" textlink="">
      <xdr:nvSpPr>
        <xdr:cNvPr id="28" name="Rectangle 16">
          <a:extLst>
            <a:ext uri="{FF2B5EF4-FFF2-40B4-BE49-F238E27FC236}">
              <a16:creationId xmlns:a16="http://schemas.microsoft.com/office/drawing/2014/main" id="{00000000-0008-0000-0100-00001C000000}"/>
            </a:ext>
          </a:extLst>
        </xdr:cNvPr>
        <xdr:cNvSpPr>
          <a:spLocks noChangeArrowheads="1"/>
        </xdr:cNvSpPr>
      </xdr:nvSpPr>
      <xdr:spPr bwMode="auto">
        <a:xfrm>
          <a:off x="6185088" y="9331139"/>
          <a:ext cx="970989" cy="692524"/>
        </a:xfrm>
        <a:prstGeom prst="rect">
          <a:avLst/>
        </a:prstGeom>
        <a:solidFill>
          <a:srgbClr val="FFFFE1"/>
        </a:solidFill>
        <a:ln w="9525" algn="ctr">
          <a:solidFill>
            <a:srgbClr val="000000"/>
          </a:solidFill>
          <a:miter lim="800000"/>
          <a:headEnd/>
          <a:tailEnd/>
        </a:ln>
        <a:effectLst>
          <a:outerShdw dist="35921" dir="2700000" algn="ctr" rotWithShape="0">
            <a:srgbClr val="000000"/>
          </a:outerShdw>
        </a:effectLst>
      </xdr:spPr>
      <xdr:txBody>
        <a:bodyPr vertOverflow="clip" wrap="square" lIns="27432" tIns="18288" rIns="0" bIns="0" anchor="t" upright="1"/>
        <a:lstStyle/>
        <a:p>
          <a:pPr algn="l" rtl="0">
            <a:defRPr sz="1000"/>
          </a:pPr>
          <a:r>
            <a:rPr lang="ja-JP" altLang="en-US" sz="900" b="0" i="0" strike="noStrike">
              <a:solidFill>
                <a:sysClr val="windowText" lastClr="000000"/>
              </a:solidFill>
              <a:latin typeface="ＭＳ 明朝"/>
              <a:ea typeface="ＭＳ 明朝"/>
            </a:rPr>
            <a:t>記録簿に入力すると、自動的に表示されます。</a:t>
          </a:r>
          <a:endParaRPr lang="en-US" altLang="ja-JP" sz="900" b="0" i="0" strike="noStrike">
            <a:solidFill>
              <a:sysClr val="windowText" lastClr="000000"/>
            </a:solidFill>
            <a:latin typeface="ＭＳ 明朝"/>
            <a:ea typeface="ＭＳ 明朝"/>
          </a:endParaRPr>
        </a:p>
      </xdr:txBody>
    </xdr:sp>
    <xdr:clientData/>
  </xdr:twoCellAnchor>
  <xdr:twoCellAnchor>
    <xdr:from>
      <xdr:col>11</xdr:col>
      <xdr:colOff>930087</xdr:colOff>
      <xdr:row>49</xdr:row>
      <xdr:rowOff>89648</xdr:rowOff>
    </xdr:from>
    <xdr:to>
      <xdr:col>12</xdr:col>
      <xdr:colOff>392203</xdr:colOff>
      <xdr:row>54</xdr:row>
      <xdr:rowOff>156883</xdr:rowOff>
    </xdr:to>
    <xdr:sp macro="" textlink="">
      <xdr:nvSpPr>
        <xdr:cNvPr id="29" name="Line 13">
          <a:extLst>
            <a:ext uri="{FF2B5EF4-FFF2-40B4-BE49-F238E27FC236}">
              <a16:creationId xmlns:a16="http://schemas.microsoft.com/office/drawing/2014/main" id="{00000000-0008-0000-0100-00001D000000}"/>
            </a:ext>
          </a:extLst>
        </xdr:cNvPr>
        <xdr:cNvSpPr>
          <a:spLocks noChangeShapeType="1"/>
        </xdr:cNvSpPr>
      </xdr:nvSpPr>
      <xdr:spPr bwMode="auto">
        <a:xfrm flipH="1">
          <a:off x="5702112" y="9671798"/>
          <a:ext cx="471766" cy="1076885"/>
        </a:xfrm>
        <a:prstGeom prst="line">
          <a:avLst/>
        </a:prstGeom>
        <a:noFill/>
        <a:ln w="9525">
          <a:solidFill>
            <a:srgbClr val="FF3300"/>
          </a:solidFill>
          <a:round/>
          <a:headEnd/>
          <a:tailEnd type="triangle" w="med" len="med"/>
        </a:ln>
      </xdr:spPr>
    </xdr:sp>
    <xdr:clientData/>
  </xdr:twoCellAnchor>
  <xdr:twoCellAnchor>
    <xdr:from>
      <xdr:col>6</xdr:col>
      <xdr:colOff>142876</xdr:colOff>
      <xdr:row>10</xdr:row>
      <xdr:rowOff>85725</xdr:rowOff>
    </xdr:from>
    <xdr:to>
      <xdr:col>11</xdr:col>
      <xdr:colOff>342901</xdr:colOff>
      <xdr:row>13</xdr:row>
      <xdr:rowOff>104775</xdr:rowOff>
    </xdr:to>
    <xdr:sp macro="" textlink="">
      <xdr:nvSpPr>
        <xdr:cNvPr id="32" name="Rectangle 12">
          <a:extLst>
            <a:ext uri="{FF2B5EF4-FFF2-40B4-BE49-F238E27FC236}">
              <a16:creationId xmlns:a16="http://schemas.microsoft.com/office/drawing/2014/main" id="{00000000-0008-0000-0100-000020000000}"/>
            </a:ext>
          </a:extLst>
        </xdr:cNvPr>
        <xdr:cNvSpPr>
          <a:spLocks noChangeArrowheads="1"/>
        </xdr:cNvSpPr>
      </xdr:nvSpPr>
      <xdr:spPr bwMode="auto">
        <a:xfrm>
          <a:off x="1952626" y="1800225"/>
          <a:ext cx="3162300" cy="552450"/>
        </a:xfrm>
        <a:prstGeom prst="rect">
          <a:avLst/>
        </a:prstGeom>
        <a:solidFill>
          <a:srgbClr val="FFFFE1"/>
        </a:solidFill>
        <a:ln w="9525" algn="ctr">
          <a:solidFill>
            <a:srgbClr val="000000"/>
          </a:solidFill>
          <a:miter lim="800000"/>
          <a:headEnd/>
          <a:tailEnd/>
        </a:ln>
        <a:effectLst>
          <a:outerShdw dist="35921" dir="2700000" algn="ctr" rotWithShape="0">
            <a:srgbClr val="000000"/>
          </a:outerShdw>
        </a:effectLst>
      </xdr:spPr>
      <xdr:txBody>
        <a:bodyPr vertOverflow="clip" wrap="square" lIns="27432" tIns="18288" rIns="0" bIns="0" anchor="t" upright="1"/>
        <a:lstStyle/>
        <a:p>
          <a:pPr algn="l" rtl="0">
            <a:defRPr sz="1000"/>
          </a:pPr>
          <a:r>
            <a:rPr lang="ja-JP" altLang="en-US" sz="900" b="0" i="0" strike="noStrike">
              <a:solidFill>
                <a:srgbClr val="000000"/>
              </a:solidFill>
              <a:latin typeface="ＭＳ 明朝"/>
              <a:ea typeface="ＭＳ 明朝"/>
            </a:rPr>
            <a:t>年度や学校名等は、４月のシートに入力すれば後の月も自動的に表示されます。ただしオートシェイプで入れた図形は自動表示になりません。</a:t>
          </a:r>
          <a:endParaRPr lang="ja-JP" altLang="en-US" sz="1050" b="0" i="0" strike="noStrike">
            <a:solidFill>
              <a:srgbClr val="FF0000"/>
            </a:solidFill>
            <a:latin typeface="ＭＳ 明朝"/>
            <a:ea typeface="ＭＳ 明朝"/>
          </a:endParaRPr>
        </a:p>
      </xdr:txBody>
    </xdr:sp>
    <xdr:clientData/>
  </xdr:twoCellAnchor>
  <xdr:twoCellAnchor>
    <xdr:from>
      <xdr:col>7</xdr:col>
      <xdr:colOff>214592</xdr:colOff>
      <xdr:row>13</xdr:row>
      <xdr:rowOff>114299</xdr:rowOff>
    </xdr:from>
    <xdr:to>
      <xdr:col>7</xdr:col>
      <xdr:colOff>526116</xdr:colOff>
      <xdr:row>16</xdr:row>
      <xdr:rowOff>152398</xdr:rowOff>
    </xdr:to>
    <xdr:sp macro="" textlink="">
      <xdr:nvSpPr>
        <xdr:cNvPr id="33" name="Line 13">
          <a:extLst>
            <a:ext uri="{FF2B5EF4-FFF2-40B4-BE49-F238E27FC236}">
              <a16:creationId xmlns:a16="http://schemas.microsoft.com/office/drawing/2014/main" id="{00000000-0008-0000-0100-000021000000}"/>
            </a:ext>
          </a:extLst>
        </xdr:cNvPr>
        <xdr:cNvSpPr>
          <a:spLocks noChangeShapeType="1"/>
        </xdr:cNvSpPr>
      </xdr:nvSpPr>
      <xdr:spPr bwMode="auto">
        <a:xfrm flipH="1">
          <a:off x="2376767" y="2362199"/>
          <a:ext cx="311524" cy="609599"/>
        </a:xfrm>
        <a:prstGeom prst="line">
          <a:avLst/>
        </a:prstGeom>
        <a:noFill/>
        <a:ln w="9525">
          <a:solidFill>
            <a:srgbClr val="FF3300"/>
          </a:solidFill>
          <a:round/>
          <a:headEnd/>
          <a:tailEnd type="triangle" w="med" len="med"/>
        </a:ln>
      </xdr:spPr>
    </xdr:sp>
    <xdr:clientData/>
  </xdr:twoCellAnchor>
  <xdr:twoCellAnchor>
    <xdr:from>
      <xdr:col>4</xdr:col>
      <xdr:colOff>28575</xdr:colOff>
      <xdr:row>12</xdr:row>
      <xdr:rowOff>95251</xdr:rowOff>
    </xdr:from>
    <xdr:to>
      <xdr:col>6</xdr:col>
      <xdr:colOff>142875</xdr:colOff>
      <xdr:row>14</xdr:row>
      <xdr:rowOff>57150</xdr:rowOff>
    </xdr:to>
    <xdr:sp macro="" textlink="">
      <xdr:nvSpPr>
        <xdr:cNvPr id="34" name="Line 13">
          <a:extLst>
            <a:ext uri="{FF2B5EF4-FFF2-40B4-BE49-F238E27FC236}">
              <a16:creationId xmlns:a16="http://schemas.microsoft.com/office/drawing/2014/main" id="{00000000-0008-0000-0100-000022000000}"/>
            </a:ext>
          </a:extLst>
        </xdr:cNvPr>
        <xdr:cNvSpPr>
          <a:spLocks noChangeShapeType="1"/>
        </xdr:cNvSpPr>
      </xdr:nvSpPr>
      <xdr:spPr bwMode="auto">
        <a:xfrm flipH="1">
          <a:off x="1114425" y="2076451"/>
          <a:ext cx="838200" cy="409574"/>
        </a:xfrm>
        <a:prstGeom prst="line">
          <a:avLst/>
        </a:prstGeom>
        <a:noFill/>
        <a:ln w="9525">
          <a:solidFill>
            <a:srgbClr val="FF3300"/>
          </a:solidFill>
          <a:round/>
          <a:headEnd/>
          <a:tailEnd type="triangle" w="med" len="med"/>
        </a:ln>
      </xdr:spPr>
    </xdr:sp>
    <xdr:clientData/>
  </xdr:twoCellAnchor>
  <xdr:twoCellAnchor>
    <xdr:from>
      <xdr:col>1</xdr:col>
      <xdr:colOff>114300</xdr:colOff>
      <xdr:row>33</xdr:row>
      <xdr:rowOff>123825</xdr:rowOff>
    </xdr:from>
    <xdr:to>
      <xdr:col>8</xdr:col>
      <xdr:colOff>376519</xdr:colOff>
      <xdr:row>37</xdr:row>
      <xdr:rowOff>3922</xdr:rowOff>
    </xdr:to>
    <xdr:sp macro="" textlink="">
      <xdr:nvSpPr>
        <xdr:cNvPr id="35" name="Rectangle 19">
          <a:extLst>
            <a:ext uri="{FF2B5EF4-FFF2-40B4-BE49-F238E27FC236}">
              <a16:creationId xmlns:a16="http://schemas.microsoft.com/office/drawing/2014/main" id="{00000000-0008-0000-0100-000010000000}"/>
            </a:ext>
          </a:extLst>
        </xdr:cNvPr>
        <xdr:cNvSpPr>
          <a:spLocks noChangeArrowheads="1"/>
        </xdr:cNvSpPr>
      </xdr:nvSpPr>
      <xdr:spPr bwMode="auto">
        <a:xfrm>
          <a:off x="190500" y="6496050"/>
          <a:ext cx="3157819" cy="718297"/>
        </a:xfrm>
        <a:prstGeom prst="rect">
          <a:avLst/>
        </a:prstGeom>
        <a:solidFill>
          <a:srgbClr val="FFFFE1"/>
        </a:solidFill>
        <a:ln w="9525" algn="ctr">
          <a:solidFill>
            <a:srgbClr val="000000"/>
          </a:solidFill>
          <a:miter lim="800000"/>
          <a:headEnd/>
          <a:tailEnd/>
        </a:ln>
        <a:effectLst>
          <a:outerShdw dist="35921" dir="2700000" algn="ctr" rotWithShape="0">
            <a:srgbClr val="000000"/>
          </a:outerShdw>
        </a:effectLst>
      </xdr:spPr>
      <xdr:txBody>
        <a:bodyPr vertOverflow="clip" wrap="square" lIns="27432" tIns="18288" rIns="0" bIns="0" anchor="t" upright="1"/>
        <a:lstStyle/>
        <a:p>
          <a:pPr algn="l" rtl="0">
            <a:defRPr sz="1000"/>
          </a:pPr>
          <a:r>
            <a:rPr lang="ja-JP" altLang="en-US" sz="900" b="0" i="0" strike="noStrike">
              <a:solidFill>
                <a:srgbClr val="000000"/>
              </a:solidFill>
              <a:latin typeface="ＭＳ 明朝"/>
              <a:ea typeface="ＭＳ 明朝"/>
            </a:rPr>
            <a:t>同日に２項目の指導をしています。このような場合、最初の枠にのみ日（曜）を記入し、残りは空欄とします。</a:t>
          </a:r>
          <a:endParaRPr lang="en-US" altLang="ja-JP" sz="900" b="0" i="0" strike="noStrike">
            <a:solidFill>
              <a:srgbClr val="000000"/>
            </a:solidFill>
            <a:latin typeface="ＭＳ 明朝"/>
            <a:ea typeface="ＭＳ 明朝"/>
          </a:endParaRPr>
        </a:p>
        <a:p>
          <a:pPr algn="l" rtl="0">
            <a:defRPr sz="1000"/>
          </a:pPr>
          <a:r>
            <a:rPr lang="en-US" altLang="ja-JP" sz="900" b="0" i="0" strike="noStrike">
              <a:solidFill>
                <a:srgbClr val="000000"/>
              </a:solidFill>
              <a:latin typeface="ＭＳ 明朝"/>
              <a:ea typeface="ＭＳ 明朝"/>
            </a:rPr>
            <a:t>※</a:t>
          </a:r>
          <a:r>
            <a:rPr lang="ja-JP" altLang="en-US" sz="900" b="0" i="0" strike="noStrike">
              <a:solidFill>
                <a:srgbClr val="000000"/>
              </a:solidFill>
              <a:latin typeface="ＭＳ 明朝"/>
              <a:ea typeface="ＭＳ 明朝"/>
            </a:rPr>
            <a:t>最初の枠以外にも入力すると正しく計算されません。</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104775</xdr:colOff>
      <xdr:row>27</xdr:row>
      <xdr:rowOff>47624</xdr:rowOff>
    </xdr:from>
    <xdr:to>
      <xdr:col>0</xdr:col>
      <xdr:colOff>1657350</xdr:colOff>
      <xdr:row>35</xdr:row>
      <xdr:rowOff>57149</xdr:rowOff>
    </xdr:to>
    <xdr:sp macro="" textlink="" fLocksText="0">
      <xdr:nvSpPr>
        <xdr:cNvPr id="2" name="オートシェイプ 1">
          <a:extLst>
            <a:ext uri="{FF2B5EF4-FFF2-40B4-BE49-F238E27FC236}">
              <a16:creationId xmlns:a16="http://schemas.microsoft.com/office/drawing/2014/main" id="{00000000-0008-0000-0200-000002000000}"/>
            </a:ext>
          </a:extLst>
        </xdr:cNvPr>
        <xdr:cNvSpPr>
          <a:spLocks noChangeArrowheads="1"/>
        </xdr:cNvSpPr>
      </xdr:nvSpPr>
      <xdr:spPr bwMode="auto">
        <a:xfrm>
          <a:off x="104775" y="5934074"/>
          <a:ext cx="1552575" cy="1381125"/>
        </a:xfrm>
        <a:prstGeom prst="wedgeRectCallout">
          <a:avLst>
            <a:gd name="adj1" fmla="val 64236"/>
            <a:gd name="adj2" fmla="val 16002"/>
          </a:avLst>
        </a:prstGeom>
        <a:solidFill>
          <a:srgbClr val="FFFFE1"/>
        </a:solidFill>
        <a:ln w="9525" algn="ctr">
          <a:solidFill>
            <a:srgbClr val="000000"/>
          </a:solidFill>
          <a:miter lim="800000"/>
          <a:headEnd/>
          <a:tailEnd/>
        </a:ln>
        <a:effectLst>
          <a:outerShdw dist="35921" dir="2700000" algn="ctr" rotWithShape="0">
            <a:srgbClr val="000000"/>
          </a:outerShdw>
        </a:effectLst>
      </xdr:spPr>
      <xdr:txBody>
        <a:bodyPr vertOverflow="clip" wrap="square" lIns="27432" tIns="18288" rIns="0" bIns="0" anchor="t" upright="1"/>
        <a:lstStyle/>
        <a:p>
          <a:pPr algn="l" rtl="0">
            <a:lnSpc>
              <a:spcPts val="1200"/>
            </a:lnSpc>
            <a:defRPr sz="1000"/>
          </a:pPr>
          <a:r>
            <a:rPr lang="ja-JP" altLang="en-US" sz="1100" b="0" i="0" u="none" strike="noStrike" baseline="0">
              <a:solidFill>
                <a:srgbClr val="FF0000"/>
              </a:solidFill>
              <a:latin typeface="ＭＳ Ｐゴシック"/>
              <a:ea typeface="ＭＳ Ｐゴシック"/>
            </a:rPr>
            <a:t>　市町村教育委員会における研修日程は、本資料作成時点では未定です。　</a:t>
          </a:r>
          <a:endParaRPr lang="en-US" altLang="ja-JP" sz="1100" b="0" i="0" u="none" strike="noStrike" baseline="0">
            <a:solidFill>
              <a:srgbClr val="FF0000"/>
            </a:solidFill>
            <a:latin typeface="ＭＳ Ｐゴシック"/>
            <a:ea typeface="ＭＳ Ｐゴシック"/>
          </a:endParaRPr>
        </a:p>
        <a:p>
          <a:pPr algn="l" rtl="0">
            <a:lnSpc>
              <a:spcPts val="1200"/>
            </a:lnSpc>
            <a:defRPr sz="1000"/>
          </a:pPr>
          <a:r>
            <a:rPr lang="ja-JP" altLang="en-US" sz="1100" b="0" i="0" u="none" strike="noStrike" baseline="0">
              <a:solidFill>
                <a:srgbClr val="FF0000"/>
              </a:solidFill>
              <a:latin typeface="ＭＳ Ｐゴシック"/>
              <a:ea typeface="ＭＳ Ｐゴシック"/>
            </a:rPr>
            <a:t>　各教育委員会より連絡がありますので、そちらで御確認ください。</a:t>
          </a:r>
          <a:endParaRPr lang="ja-JP" altLang="en-US" sz="1100" b="0" i="0" u="none" strike="noStrike" baseline="0">
            <a:solidFill>
              <a:srgbClr val="FF0000"/>
            </a:solidFill>
            <a:latin typeface="ＭＳ Ｐゴシック"/>
            <a:ea typeface="+mn-ea"/>
          </a:endParaRPr>
        </a:p>
      </xdr:txBody>
    </xdr:sp>
    <xdr:clientData/>
  </xdr:twoCellAnchor>
  <xdr:twoCellAnchor>
    <xdr:from>
      <xdr:col>0</xdr:col>
      <xdr:colOff>72839</xdr:colOff>
      <xdr:row>15</xdr:row>
      <xdr:rowOff>276225</xdr:rowOff>
    </xdr:from>
    <xdr:to>
      <xdr:col>0</xdr:col>
      <xdr:colOff>1673038</xdr:colOff>
      <xdr:row>26</xdr:row>
      <xdr:rowOff>9525</xdr:rowOff>
    </xdr:to>
    <xdr:sp macro="" textlink="" fLocksText="0">
      <xdr:nvSpPr>
        <xdr:cNvPr id="3" name="オートシェイプ 1">
          <a:extLst>
            <a:ext uri="{FF2B5EF4-FFF2-40B4-BE49-F238E27FC236}">
              <a16:creationId xmlns:a16="http://schemas.microsoft.com/office/drawing/2014/main" id="{00000000-0008-0000-0200-000003000000}"/>
            </a:ext>
          </a:extLst>
        </xdr:cNvPr>
        <xdr:cNvSpPr>
          <a:spLocks noChangeArrowheads="1"/>
        </xdr:cNvSpPr>
      </xdr:nvSpPr>
      <xdr:spPr bwMode="auto">
        <a:xfrm>
          <a:off x="72839" y="3152775"/>
          <a:ext cx="1600199" cy="2571750"/>
        </a:xfrm>
        <a:prstGeom prst="wedgeRectCallout">
          <a:avLst>
            <a:gd name="adj1" fmla="val 137922"/>
            <a:gd name="adj2" fmla="val 39371"/>
          </a:avLst>
        </a:prstGeom>
        <a:solidFill>
          <a:srgbClr val="FFFFE1"/>
        </a:solidFill>
        <a:ln w="9525" algn="ctr">
          <a:solidFill>
            <a:srgbClr val="000000"/>
          </a:solidFill>
          <a:miter lim="800000"/>
          <a:headEnd/>
          <a:tailEnd/>
        </a:ln>
        <a:effectLst>
          <a:outerShdw dist="35921" dir="2700000" algn="ctr" rotWithShape="0">
            <a:srgbClr val="000000"/>
          </a:outerShdw>
        </a:effectLst>
      </xdr:spPr>
      <xdr:txBody>
        <a:bodyPr vertOverflow="clip" wrap="square" lIns="27432" tIns="18288" rIns="0" bIns="0" anchor="t" upright="1"/>
        <a:lstStyle/>
        <a:p>
          <a:pPr algn="l" rtl="0">
            <a:lnSpc>
              <a:spcPts val="1200"/>
            </a:lnSpc>
            <a:defRPr sz="1000"/>
          </a:pPr>
          <a:r>
            <a:rPr lang="ja-JP" altLang="en-US" sz="1100" b="0" i="0" u="none" strike="noStrike" baseline="0">
              <a:solidFill>
                <a:srgbClr val="FF0000"/>
              </a:solidFill>
              <a:latin typeface="ＭＳ Ｐゴシック"/>
              <a:ea typeface="ＭＳ Ｐゴシック"/>
            </a:rPr>
            <a:t>　村山教育事務所における研修は、Ａグループと</a:t>
          </a:r>
          <a:r>
            <a:rPr lang="en-US" altLang="ja-JP" sz="1100" b="0" i="0" u="none" strike="noStrike" baseline="0">
              <a:solidFill>
                <a:srgbClr val="FF0000"/>
              </a:solidFill>
              <a:latin typeface="ＭＳ Ｐゴシック"/>
              <a:ea typeface="ＭＳ Ｐゴシック"/>
            </a:rPr>
            <a:t>B</a:t>
          </a:r>
          <a:r>
            <a:rPr lang="ja-JP" altLang="en-US" sz="1100" b="0" i="0" u="none" strike="noStrike" baseline="0">
              <a:solidFill>
                <a:srgbClr val="FF0000"/>
              </a:solidFill>
              <a:latin typeface="ＭＳ Ｐゴシック"/>
              <a:ea typeface="ＭＳ Ｐゴシック"/>
            </a:rPr>
            <a:t>グループで期日が異なります。研修グループについては村山教育事務所より連絡がありますので、そちらで御確認ください。</a:t>
          </a:r>
          <a:endParaRPr lang="en-US" altLang="ja-JP" sz="1100" b="0" i="0" u="none" strike="noStrike" baseline="0">
            <a:solidFill>
              <a:srgbClr val="FF0000"/>
            </a:solidFill>
            <a:latin typeface="ＭＳ Ｐゴシック"/>
            <a:ea typeface="ＭＳ Ｐゴシック"/>
          </a:endParaRPr>
        </a:p>
        <a:p>
          <a:pPr algn="l" rtl="0">
            <a:lnSpc>
              <a:spcPts val="1200"/>
            </a:lnSpc>
            <a:defRPr sz="1000"/>
          </a:pPr>
          <a:r>
            <a:rPr lang="ja-JP" altLang="en-US" sz="1100" b="0" i="0" u="none" strike="noStrike" baseline="0">
              <a:solidFill>
                <a:srgbClr val="FF0000"/>
              </a:solidFill>
              <a:latin typeface="ＭＳ Ｐゴシック"/>
              <a:ea typeface="ＭＳ Ｐゴシック"/>
            </a:rPr>
            <a:t>　なお、学校行事等の都合により、グループを変更したい場合は、事前に村山教育事務所の担当者に御相談ください。</a:t>
          </a:r>
        </a:p>
      </xdr:txBody>
    </xdr:sp>
    <xdr:clientData/>
  </xdr:twoCellAnchor>
  <xdr:twoCellAnchor>
    <xdr:from>
      <xdr:col>0</xdr:col>
      <xdr:colOff>123826</xdr:colOff>
      <xdr:row>36</xdr:row>
      <xdr:rowOff>85726</xdr:rowOff>
    </xdr:from>
    <xdr:to>
      <xdr:col>0</xdr:col>
      <xdr:colOff>1676400</xdr:colOff>
      <xdr:row>39</xdr:row>
      <xdr:rowOff>0</xdr:rowOff>
    </xdr:to>
    <xdr:sp macro="" textlink="" fLocksText="0">
      <xdr:nvSpPr>
        <xdr:cNvPr id="4" name="オートシェイプ 1">
          <a:extLst>
            <a:ext uri="{FF2B5EF4-FFF2-40B4-BE49-F238E27FC236}">
              <a16:creationId xmlns:a16="http://schemas.microsoft.com/office/drawing/2014/main" id="{00000000-0008-0000-0200-000004000000}"/>
            </a:ext>
          </a:extLst>
        </xdr:cNvPr>
        <xdr:cNvSpPr>
          <a:spLocks noChangeArrowheads="1"/>
        </xdr:cNvSpPr>
      </xdr:nvSpPr>
      <xdr:spPr bwMode="auto">
        <a:xfrm>
          <a:off x="123826" y="7515226"/>
          <a:ext cx="1552574" cy="428624"/>
        </a:xfrm>
        <a:prstGeom prst="wedgeRectCallout">
          <a:avLst>
            <a:gd name="adj1" fmla="val 60734"/>
            <a:gd name="adj2" fmla="val -49978"/>
          </a:avLst>
        </a:prstGeom>
        <a:solidFill>
          <a:srgbClr val="FFFFE1"/>
        </a:solidFill>
        <a:ln w="9525" algn="ctr">
          <a:solidFill>
            <a:srgbClr val="000000"/>
          </a:solidFill>
          <a:miter lim="800000"/>
          <a:headEnd/>
          <a:tailEnd/>
        </a:ln>
        <a:effectLst>
          <a:outerShdw dist="35921" dir="2700000" algn="ctr" rotWithShape="0">
            <a:srgbClr val="000000"/>
          </a:outerShdw>
        </a:effectLst>
      </xdr:spPr>
      <xdr:txBody>
        <a:bodyPr vertOverflow="clip" wrap="square" lIns="27432" tIns="18288" rIns="0" bIns="0" anchor="t" upright="1"/>
        <a:lstStyle/>
        <a:p>
          <a:pPr algn="l" rtl="0">
            <a:lnSpc>
              <a:spcPts val="1200"/>
            </a:lnSpc>
            <a:defRPr sz="1000"/>
          </a:pPr>
          <a:r>
            <a:rPr lang="ja-JP" altLang="en-US" sz="1100" b="0" i="0" u="none" strike="noStrike" baseline="0">
              <a:solidFill>
                <a:srgbClr val="FF0000"/>
              </a:solidFill>
              <a:latin typeface="ＭＳ Ｐゴシック"/>
              <a:ea typeface="ＭＳ Ｐゴシック"/>
            </a:rPr>
            <a:t>　令和５年度は日帰りで２日間の実施予定です。</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9</xdr:col>
      <xdr:colOff>142875</xdr:colOff>
      <xdr:row>6</xdr:row>
      <xdr:rowOff>0</xdr:rowOff>
    </xdr:from>
    <xdr:to>
      <xdr:col>9</xdr:col>
      <xdr:colOff>476250</xdr:colOff>
      <xdr:row>6</xdr:row>
      <xdr:rowOff>266700</xdr:rowOff>
    </xdr:to>
    <xdr:sp macro="" textlink="">
      <xdr:nvSpPr>
        <xdr:cNvPr id="2" name="円/楕円 1"/>
        <xdr:cNvSpPr/>
      </xdr:nvSpPr>
      <xdr:spPr>
        <a:xfrm>
          <a:off x="2847975" y="1219200"/>
          <a:ext cx="333375" cy="266700"/>
        </a:xfrm>
        <a:prstGeom prst="ellipse">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7</xdr:col>
      <xdr:colOff>285750</xdr:colOff>
      <xdr:row>7</xdr:row>
      <xdr:rowOff>85725</xdr:rowOff>
    </xdr:from>
    <xdr:to>
      <xdr:col>7</xdr:col>
      <xdr:colOff>561975</xdr:colOff>
      <xdr:row>7</xdr:row>
      <xdr:rowOff>304800</xdr:rowOff>
    </xdr:to>
    <xdr:sp macro="" textlink="">
      <xdr:nvSpPr>
        <xdr:cNvPr id="2" name="円/楕円 1"/>
        <xdr:cNvSpPr/>
      </xdr:nvSpPr>
      <xdr:spPr>
        <a:xfrm>
          <a:off x="2447925" y="1543050"/>
          <a:ext cx="276225" cy="219075"/>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3"/>
  </sheetPr>
  <dimension ref="A1:X63"/>
  <sheetViews>
    <sheetView showGridLines="0" showWhiteSpace="0" view="pageBreakPreview" topLeftCell="M34" zoomScaleNormal="85" zoomScaleSheetLayoutView="100" workbookViewId="0">
      <selection activeCell="AA21" sqref="AA21"/>
    </sheetView>
  </sheetViews>
  <sheetFormatPr defaultColWidth="9" defaultRowHeight="13.5" x14ac:dyDescent="0.15"/>
  <cols>
    <col min="1" max="1" width="1" style="108" customWidth="1"/>
    <col min="2" max="2" width="4.625" style="108" customWidth="1"/>
    <col min="3" max="3" width="3.625" style="109" customWidth="1"/>
    <col min="4" max="10" width="4.625" style="108" customWidth="1"/>
    <col min="11" max="12" width="8.625" style="108" customWidth="1"/>
    <col min="13" max="15" width="2.625" style="108" customWidth="1"/>
    <col min="16" max="17" width="3.875" style="108" customWidth="1"/>
    <col min="18" max="18" width="3.625" style="108" customWidth="1"/>
    <col min="19" max="19" width="2.5" style="108" customWidth="1"/>
    <col min="20" max="20" width="4.125" style="108" customWidth="1"/>
    <col min="21" max="21" width="9" style="108" hidden="1" customWidth="1"/>
    <col min="22" max="23" width="9" style="108"/>
    <col min="24" max="24" width="9" style="108" customWidth="1"/>
    <col min="25" max="16384" width="9" style="108"/>
  </cols>
  <sheetData>
    <row r="1" spans="1:24" x14ac:dyDescent="0.15">
      <c r="A1" s="104"/>
      <c r="B1" s="104"/>
      <c r="C1" s="114"/>
      <c r="D1" s="104"/>
      <c r="E1" s="104"/>
      <c r="F1" s="104"/>
      <c r="G1" s="104"/>
      <c r="H1" s="104"/>
      <c r="I1" s="104"/>
      <c r="J1" s="104"/>
      <c r="K1" s="104"/>
      <c r="L1" s="104"/>
      <c r="M1" s="104"/>
      <c r="N1" s="104"/>
      <c r="O1" s="104"/>
      <c r="P1" s="104"/>
      <c r="Q1" s="104"/>
      <c r="R1" s="104"/>
      <c r="S1" s="104"/>
      <c r="T1" s="113"/>
      <c r="V1" s="104"/>
      <c r="W1" s="104"/>
      <c r="X1" s="104"/>
    </row>
    <row r="2" spans="1:24" x14ac:dyDescent="0.15">
      <c r="A2" s="104"/>
      <c r="B2" s="104"/>
      <c r="C2" s="114"/>
      <c r="D2" s="104"/>
      <c r="E2" s="104"/>
      <c r="F2" s="104"/>
      <c r="G2" s="104"/>
      <c r="H2" s="104"/>
      <c r="I2" s="104"/>
      <c r="J2" s="104"/>
      <c r="K2" s="104"/>
      <c r="L2" s="104"/>
      <c r="M2" s="104"/>
      <c r="N2" s="104"/>
      <c r="O2" s="104"/>
      <c r="P2" s="104"/>
      <c r="Q2" s="104"/>
      <c r="R2" s="104"/>
      <c r="S2" s="104"/>
      <c r="T2" s="113"/>
      <c r="V2" s="104"/>
      <c r="W2" s="104"/>
      <c r="X2" s="104"/>
    </row>
    <row r="3" spans="1:24" x14ac:dyDescent="0.15">
      <c r="A3" s="104"/>
      <c r="B3" s="104"/>
      <c r="C3" s="114"/>
      <c r="D3" s="104"/>
      <c r="E3" s="104"/>
      <c r="F3" s="104"/>
      <c r="G3" s="104"/>
      <c r="H3" s="104"/>
      <c r="I3" s="104"/>
      <c r="J3" s="104"/>
      <c r="K3" s="104"/>
      <c r="L3" s="104"/>
      <c r="M3" s="104"/>
      <c r="N3" s="104"/>
      <c r="O3" s="104"/>
      <c r="P3" s="104"/>
      <c r="Q3" s="104"/>
      <c r="R3" s="104"/>
      <c r="S3" s="104"/>
      <c r="T3" s="113"/>
      <c r="V3" s="104"/>
      <c r="W3" s="104"/>
      <c r="X3" s="104"/>
    </row>
    <row r="4" spans="1:24" x14ac:dyDescent="0.15">
      <c r="A4" s="104"/>
      <c r="B4" s="104"/>
      <c r="C4" s="114"/>
      <c r="D4" s="104"/>
      <c r="E4" s="104"/>
      <c r="F4" s="104"/>
      <c r="G4" s="104"/>
      <c r="H4" s="104"/>
      <c r="I4" s="104"/>
      <c r="J4" s="104"/>
      <c r="K4" s="104"/>
      <c r="L4" s="104"/>
      <c r="M4" s="104"/>
      <c r="N4" s="104"/>
      <c r="O4" s="104"/>
      <c r="P4" s="104"/>
      <c r="Q4" s="104"/>
      <c r="R4" s="104"/>
      <c r="S4" s="104"/>
      <c r="T4" s="113"/>
      <c r="V4" s="104"/>
      <c r="W4" s="104"/>
      <c r="X4" s="104"/>
    </row>
    <row r="5" spans="1:24" x14ac:dyDescent="0.15">
      <c r="A5" s="104"/>
      <c r="B5" s="104"/>
      <c r="C5" s="114"/>
      <c r="D5" s="104"/>
      <c r="E5" s="104"/>
      <c r="F5" s="104"/>
      <c r="G5" s="104"/>
      <c r="H5" s="104"/>
      <c r="I5" s="104"/>
      <c r="J5" s="104"/>
      <c r="K5" s="104"/>
      <c r="L5" s="104"/>
      <c r="M5" s="104"/>
      <c r="N5" s="104"/>
      <c r="O5" s="104"/>
      <c r="P5" s="104"/>
      <c r="Q5" s="104"/>
      <c r="R5" s="104"/>
      <c r="S5" s="104"/>
      <c r="T5" s="113"/>
      <c r="V5" s="104"/>
      <c r="W5" s="104"/>
      <c r="X5" s="104"/>
    </row>
    <row r="6" spans="1:24" x14ac:dyDescent="0.15">
      <c r="A6" s="104"/>
      <c r="B6" s="104"/>
      <c r="C6" s="114"/>
      <c r="D6" s="104"/>
      <c r="E6" s="104"/>
      <c r="F6" s="104"/>
      <c r="G6" s="104"/>
      <c r="H6" s="104"/>
      <c r="I6" s="104"/>
      <c r="J6" s="104"/>
      <c r="K6" s="104"/>
      <c r="L6" s="104"/>
      <c r="M6" s="104"/>
      <c r="N6" s="104"/>
      <c r="O6" s="104"/>
      <c r="P6" s="104"/>
      <c r="Q6" s="104"/>
      <c r="R6" s="104"/>
      <c r="S6" s="104"/>
      <c r="T6" s="113"/>
      <c r="V6" s="104"/>
      <c r="W6" s="104"/>
      <c r="X6" s="104"/>
    </row>
    <row r="7" spans="1:24" x14ac:dyDescent="0.15">
      <c r="A7" s="104"/>
      <c r="B7" s="104"/>
      <c r="C7" s="114"/>
      <c r="D7" s="104"/>
      <c r="E7" s="104"/>
      <c r="F7" s="104"/>
      <c r="G7" s="104"/>
      <c r="H7" s="104"/>
      <c r="I7" s="104"/>
      <c r="J7" s="104"/>
      <c r="K7" s="104"/>
      <c r="L7" s="104"/>
      <c r="M7" s="104"/>
      <c r="N7" s="104"/>
      <c r="O7" s="104"/>
      <c r="P7" s="104"/>
      <c r="Q7" s="104"/>
      <c r="R7" s="104"/>
      <c r="S7" s="104"/>
      <c r="T7" s="113"/>
      <c r="V7" s="104"/>
      <c r="W7" s="104"/>
      <c r="X7" s="104"/>
    </row>
    <row r="8" spans="1:24" x14ac:dyDescent="0.15">
      <c r="A8" s="104"/>
      <c r="B8" s="104"/>
      <c r="C8" s="114"/>
      <c r="D8" s="104"/>
      <c r="E8" s="104"/>
      <c r="F8" s="104"/>
      <c r="G8" s="104"/>
      <c r="H8" s="104"/>
      <c r="I8" s="104"/>
      <c r="J8" s="104"/>
      <c r="K8" s="104"/>
      <c r="L8" s="104"/>
      <c r="M8" s="104"/>
      <c r="N8" s="104"/>
      <c r="O8" s="104"/>
      <c r="P8" s="104"/>
      <c r="Q8" s="104"/>
      <c r="R8" s="104"/>
      <c r="S8" s="104"/>
      <c r="T8" s="113"/>
      <c r="V8" s="104"/>
      <c r="W8" s="104"/>
      <c r="X8" s="104"/>
    </row>
    <row r="9" spans="1:24" x14ac:dyDescent="0.15">
      <c r="A9" s="104"/>
      <c r="B9" s="104"/>
      <c r="C9" s="114"/>
      <c r="D9" s="104"/>
      <c r="E9" s="104"/>
      <c r="F9" s="104"/>
      <c r="G9" s="104"/>
      <c r="H9" s="104"/>
      <c r="I9" s="104"/>
      <c r="J9" s="104"/>
      <c r="K9" s="104"/>
      <c r="L9" s="104"/>
      <c r="M9" s="104"/>
      <c r="N9" s="104"/>
      <c r="O9" s="104"/>
      <c r="P9" s="104"/>
      <c r="Q9" s="104"/>
      <c r="R9" s="104"/>
      <c r="S9" s="104"/>
      <c r="T9" s="113"/>
      <c r="V9" s="104"/>
      <c r="W9" s="104"/>
      <c r="X9" s="104"/>
    </row>
    <row r="10" spans="1:24" x14ac:dyDescent="0.15">
      <c r="A10" s="104"/>
      <c r="B10" s="104"/>
      <c r="C10" s="114"/>
      <c r="D10" s="104"/>
      <c r="E10" s="104"/>
      <c r="F10" s="104"/>
      <c r="G10" s="104"/>
      <c r="H10" s="104"/>
      <c r="I10" s="104"/>
      <c r="J10" s="104"/>
      <c r="K10" s="104"/>
      <c r="L10" s="104"/>
      <c r="M10" s="104"/>
      <c r="N10" s="104"/>
      <c r="O10" s="104"/>
      <c r="P10" s="104"/>
      <c r="Q10" s="104"/>
      <c r="R10" s="104"/>
      <c r="S10" s="104"/>
      <c r="T10" s="113"/>
      <c r="V10" s="104"/>
      <c r="W10" s="104"/>
      <c r="X10" s="104"/>
    </row>
    <row r="11" spans="1:24" ht="7.5" customHeight="1" x14ac:dyDescent="0.15">
      <c r="A11" s="104"/>
      <c r="B11" s="105"/>
      <c r="C11" s="1"/>
      <c r="D11" s="2"/>
      <c r="E11" s="2"/>
      <c r="F11" s="2"/>
      <c r="G11" s="2"/>
      <c r="H11" s="2"/>
      <c r="I11" s="2"/>
      <c r="J11" s="2"/>
      <c r="K11" s="2"/>
      <c r="L11" s="2"/>
      <c r="M11" s="2"/>
      <c r="N11" s="2"/>
      <c r="O11" s="2"/>
      <c r="P11" s="2"/>
      <c r="Q11" s="2"/>
      <c r="R11" s="2"/>
      <c r="S11" s="2"/>
      <c r="T11" s="113"/>
      <c r="V11" s="104"/>
      <c r="W11" s="104"/>
      <c r="X11" s="104"/>
    </row>
    <row r="12" spans="1:24" ht="11.25" customHeight="1" x14ac:dyDescent="0.15">
      <c r="A12" s="106"/>
      <c r="B12" s="3" t="s">
        <v>59</v>
      </c>
      <c r="C12" s="1"/>
      <c r="D12" s="1"/>
      <c r="E12" s="1"/>
      <c r="F12" s="2"/>
      <c r="G12" s="2"/>
      <c r="H12" s="2"/>
      <c r="I12" s="2"/>
      <c r="J12" s="2"/>
      <c r="K12" s="2"/>
      <c r="L12" s="2"/>
      <c r="M12" s="2"/>
      <c r="N12" s="2"/>
      <c r="O12" s="2"/>
      <c r="P12" s="2"/>
      <c r="Q12" s="2"/>
      <c r="R12" s="2"/>
      <c r="S12" s="2"/>
      <c r="T12" s="2"/>
      <c r="U12" s="2"/>
      <c r="V12" s="2"/>
      <c r="W12" s="2"/>
      <c r="X12" s="2"/>
    </row>
    <row r="13" spans="1:24" ht="12" customHeight="1" x14ac:dyDescent="0.15">
      <c r="A13" s="106"/>
      <c r="B13" s="4"/>
      <c r="C13" s="1"/>
      <c r="D13" s="1"/>
      <c r="E13" s="1"/>
      <c r="F13" s="2"/>
      <c r="G13" s="2"/>
      <c r="H13" s="2"/>
      <c r="I13" s="2"/>
      <c r="J13" s="2"/>
      <c r="K13" s="2"/>
      <c r="L13" s="2"/>
      <c r="M13" s="2"/>
      <c r="N13" s="2"/>
      <c r="O13" s="2"/>
      <c r="P13" s="2"/>
      <c r="Q13" s="2"/>
      <c r="R13" s="2"/>
      <c r="S13" s="2"/>
      <c r="T13" s="2"/>
      <c r="U13" s="2"/>
      <c r="V13" s="2"/>
      <c r="W13" s="2"/>
      <c r="X13" s="2"/>
    </row>
    <row r="14" spans="1:24" ht="27.75" customHeight="1" x14ac:dyDescent="0.15">
      <c r="A14" s="106"/>
      <c r="B14" s="281" t="s">
        <v>229</v>
      </c>
      <c r="C14" s="281"/>
      <c r="D14" s="281"/>
      <c r="E14" s="281"/>
      <c r="F14" s="281"/>
      <c r="G14" s="281"/>
      <c r="H14" s="281"/>
      <c r="I14" s="281"/>
      <c r="J14" s="281"/>
      <c r="K14" s="281"/>
      <c r="L14" s="281"/>
      <c r="M14" s="281"/>
      <c r="N14" s="281"/>
      <c r="O14" s="281"/>
      <c r="P14" s="281"/>
      <c r="Q14" s="281"/>
      <c r="R14" s="281"/>
      <c r="S14" s="281"/>
      <c r="T14" s="281"/>
      <c r="U14" s="281"/>
      <c r="V14" s="281"/>
      <c r="W14" s="281"/>
      <c r="X14" s="281"/>
    </row>
    <row r="15" spans="1:24" ht="14.25" customHeight="1" x14ac:dyDescent="0.15">
      <c r="A15" s="106"/>
      <c r="B15" s="2"/>
      <c r="C15" s="1"/>
      <c r="D15" s="1"/>
      <c r="E15" s="1"/>
      <c r="F15" s="2"/>
      <c r="G15" s="2"/>
      <c r="H15" s="2"/>
      <c r="I15" s="2"/>
      <c r="J15" s="2"/>
      <c r="K15" s="2"/>
      <c r="L15" s="2"/>
      <c r="M15" s="2"/>
      <c r="N15" s="2"/>
      <c r="O15" s="2"/>
      <c r="P15" s="2"/>
      <c r="Q15" s="2"/>
      <c r="R15" s="2"/>
      <c r="S15" s="2"/>
      <c r="T15" s="2"/>
      <c r="U15" s="2"/>
      <c r="V15" s="2"/>
      <c r="W15" s="2"/>
      <c r="X15" s="2"/>
    </row>
    <row r="16" spans="1:24" ht="20.25" customHeight="1" x14ac:dyDescent="0.15">
      <c r="A16" s="106"/>
      <c r="B16" s="282" t="s">
        <v>0</v>
      </c>
      <c r="C16" s="283"/>
      <c r="D16" s="290"/>
      <c r="E16" s="290"/>
      <c r="F16" s="290"/>
      <c r="G16" s="290"/>
      <c r="H16" s="290"/>
      <c r="I16" s="290"/>
      <c r="J16" s="290"/>
      <c r="K16" s="291"/>
      <c r="L16" s="292" t="s">
        <v>1</v>
      </c>
      <c r="M16" s="293"/>
      <c r="N16" s="293"/>
      <c r="O16" s="293"/>
      <c r="P16" s="277"/>
      <c r="Q16" s="277"/>
      <c r="R16" s="277"/>
      <c r="S16" s="277"/>
      <c r="T16" s="277"/>
      <c r="U16" s="277"/>
      <c r="V16" s="277"/>
      <c r="W16" s="277"/>
      <c r="X16" s="278"/>
    </row>
    <row r="17" spans="1:24" ht="20.25" customHeight="1" x14ac:dyDescent="0.15">
      <c r="A17" s="106"/>
      <c r="B17" s="296" t="s">
        <v>2</v>
      </c>
      <c r="C17" s="299" t="s">
        <v>3</v>
      </c>
      <c r="D17" s="300"/>
      <c r="E17" s="221"/>
      <c r="F17" s="301"/>
      <c r="G17" s="301"/>
      <c r="H17" s="301"/>
      <c r="I17" s="301"/>
      <c r="J17" s="301"/>
      <c r="K17" s="302"/>
      <c r="L17" s="294"/>
      <c r="M17" s="295"/>
      <c r="N17" s="295"/>
      <c r="O17" s="295"/>
      <c r="P17" s="279"/>
      <c r="Q17" s="279"/>
      <c r="R17" s="279"/>
      <c r="S17" s="279"/>
      <c r="T17" s="279"/>
      <c r="U17" s="279"/>
      <c r="V17" s="279"/>
      <c r="W17" s="279"/>
      <c r="X17" s="280"/>
    </row>
    <row r="18" spans="1:24" ht="33" customHeight="1" x14ac:dyDescent="0.15">
      <c r="A18" s="106"/>
      <c r="B18" s="297"/>
      <c r="C18" s="239" t="s">
        <v>187</v>
      </c>
      <c r="D18" s="284"/>
      <c r="E18" s="285"/>
      <c r="F18" s="303" t="s">
        <v>4</v>
      </c>
      <c r="G18" s="304"/>
      <c r="H18" s="305" t="s">
        <v>60</v>
      </c>
      <c r="I18" s="306"/>
      <c r="J18" s="306"/>
      <c r="K18" s="307"/>
      <c r="L18" s="308" t="s">
        <v>5</v>
      </c>
      <c r="M18" s="309"/>
      <c r="N18" s="309"/>
      <c r="O18" s="309"/>
      <c r="P18" s="286" t="s">
        <v>197</v>
      </c>
      <c r="Q18" s="286"/>
      <c r="R18" s="286"/>
      <c r="S18" s="286"/>
      <c r="T18" s="286"/>
      <c r="U18" s="286"/>
      <c r="V18" s="286"/>
      <c r="W18" s="286"/>
      <c r="X18" s="287"/>
    </row>
    <row r="19" spans="1:24" ht="33" customHeight="1" x14ac:dyDescent="0.15">
      <c r="A19" s="106"/>
      <c r="B19" s="298"/>
      <c r="C19" s="312" t="s">
        <v>199</v>
      </c>
      <c r="D19" s="313"/>
      <c r="E19" s="313"/>
      <c r="F19" s="313"/>
      <c r="G19" s="314"/>
      <c r="H19" s="312"/>
      <c r="I19" s="313"/>
      <c r="J19" s="313"/>
      <c r="K19" s="314"/>
      <c r="L19" s="310"/>
      <c r="M19" s="311"/>
      <c r="N19" s="311"/>
      <c r="O19" s="311"/>
      <c r="P19" s="288"/>
      <c r="Q19" s="288"/>
      <c r="R19" s="288"/>
      <c r="S19" s="288"/>
      <c r="T19" s="288"/>
      <c r="U19" s="288"/>
      <c r="V19" s="288"/>
      <c r="W19" s="288"/>
      <c r="X19" s="289"/>
    </row>
    <row r="20" spans="1:24" ht="13.5" customHeight="1" x14ac:dyDescent="0.15">
      <c r="A20" s="106"/>
      <c r="B20" s="5"/>
      <c r="C20" s="6"/>
      <c r="D20" s="6"/>
      <c r="E20" s="6"/>
      <c r="F20" s="5"/>
      <c r="G20" s="5"/>
      <c r="H20" s="5"/>
      <c r="I20" s="5"/>
      <c r="J20" s="5"/>
      <c r="K20" s="5"/>
      <c r="L20" s="5"/>
      <c r="M20" s="5"/>
      <c r="N20" s="5"/>
      <c r="O20" s="5"/>
      <c r="P20" s="5"/>
      <c r="Q20" s="5"/>
      <c r="R20" s="5"/>
      <c r="S20" s="5"/>
      <c r="T20" s="5"/>
      <c r="U20" s="5"/>
      <c r="V20" s="5"/>
      <c r="W20" s="5"/>
      <c r="X20" s="5"/>
    </row>
    <row r="21" spans="1:24" ht="41.25" customHeight="1" x14ac:dyDescent="0.15">
      <c r="A21" s="106"/>
      <c r="B21" s="7" t="s">
        <v>6</v>
      </c>
      <c r="C21" s="8"/>
      <c r="D21" s="133"/>
      <c r="E21" s="133"/>
      <c r="F21" s="315"/>
      <c r="G21" s="316"/>
      <c r="H21" s="316"/>
      <c r="I21" s="316"/>
      <c r="J21" s="316"/>
      <c r="K21" s="316"/>
      <c r="L21" s="316"/>
      <c r="M21" s="316"/>
      <c r="N21" s="316"/>
      <c r="O21" s="316"/>
      <c r="P21" s="316"/>
      <c r="Q21" s="316"/>
      <c r="R21" s="316"/>
      <c r="S21" s="316"/>
      <c r="T21" s="316"/>
      <c r="U21" s="316"/>
      <c r="V21" s="316"/>
      <c r="W21" s="316"/>
      <c r="X21" s="317"/>
    </row>
    <row r="22" spans="1:24" ht="39.75" customHeight="1" x14ac:dyDescent="0.15">
      <c r="A22" s="106"/>
      <c r="B22" s="318" t="s">
        <v>8</v>
      </c>
      <c r="C22" s="319"/>
      <c r="D22" s="319"/>
      <c r="E22" s="319"/>
      <c r="F22" s="319"/>
      <c r="G22" s="319"/>
      <c r="H22" s="319"/>
      <c r="I22" s="319"/>
      <c r="J22" s="319"/>
      <c r="K22" s="319"/>
      <c r="L22" s="319"/>
      <c r="M22" s="319"/>
      <c r="N22" s="319"/>
      <c r="O22" s="319"/>
      <c r="P22" s="319"/>
      <c r="Q22" s="319"/>
      <c r="R22" s="319"/>
      <c r="S22" s="319"/>
      <c r="T22" s="319"/>
      <c r="U22" s="319"/>
      <c r="V22" s="319"/>
      <c r="W22" s="319"/>
      <c r="X22" s="319"/>
    </row>
    <row r="23" spans="1:24" ht="22.5" customHeight="1" x14ac:dyDescent="0.15">
      <c r="A23" s="106"/>
      <c r="B23" s="320" t="s">
        <v>34</v>
      </c>
      <c r="C23" s="322" t="s">
        <v>188</v>
      </c>
      <c r="D23" s="323"/>
      <c r="E23" s="323"/>
      <c r="F23" s="323"/>
      <c r="G23" s="323"/>
      <c r="H23" s="323"/>
      <c r="I23" s="323"/>
      <c r="J23" s="323"/>
      <c r="K23" s="323"/>
      <c r="L23" s="323"/>
      <c r="M23" s="323"/>
      <c r="N23" s="323"/>
      <c r="O23" s="323"/>
      <c r="P23" s="323"/>
      <c r="Q23" s="324"/>
      <c r="R23" s="325" t="s">
        <v>36</v>
      </c>
      <c r="S23" s="326"/>
      <c r="T23" s="325" t="s">
        <v>37</v>
      </c>
      <c r="U23" s="326"/>
      <c r="V23" s="329" t="s">
        <v>35</v>
      </c>
      <c r="W23" s="330"/>
      <c r="X23" s="331"/>
    </row>
    <row r="24" spans="1:24" ht="22.5" customHeight="1" x14ac:dyDescent="0.15">
      <c r="A24" s="106"/>
      <c r="B24" s="321"/>
      <c r="C24" s="335" t="s">
        <v>42</v>
      </c>
      <c r="D24" s="336"/>
      <c r="E24" s="335" t="s">
        <v>43</v>
      </c>
      <c r="F24" s="336"/>
      <c r="G24" s="335" t="s">
        <v>44</v>
      </c>
      <c r="H24" s="336"/>
      <c r="I24" s="335" t="s">
        <v>45</v>
      </c>
      <c r="J24" s="336"/>
      <c r="K24" s="64" t="s">
        <v>46</v>
      </c>
      <c r="L24" s="64" t="s">
        <v>47</v>
      </c>
      <c r="M24" s="335" t="s">
        <v>48</v>
      </c>
      <c r="N24" s="337"/>
      <c r="O24" s="336"/>
      <c r="P24" s="335" t="s">
        <v>49</v>
      </c>
      <c r="Q24" s="336"/>
      <c r="R24" s="327"/>
      <c r="S24" s="328"/>
      <c r="T24" s="327"/>
      <c r="U24" s="328"/>
      <c r="V24" s="332"/>
      <c r="W24" s="333"/>
      <c r="X24" s="334"/>
    </row>
    <row r="25" spans="1:24" ht="18.75" customHeight="1" x14ac:dyDescent="0.15">
      <c r="A25" s="106"/>
      <c r="B25" s="65">
        <v>4</v>
      </c>
      <c r="C25" s="338">
        <f>記録簿４月!BP54</f>
        <v>0</v>
      </c>
      <c r="D25" s="339"/>
      <c r="E25" s="338">
        <f>記録簿４月!BQ54</f>
        <v>0</v>
      </c>
      <c r="F25" s="339"/>
      <c r="G25" s="338">
        <f>記録簿４月!BR54</f>
        <v>0</v>
      </c>
      <c r="H25" s="339"/>
      <c r="I25" s="338">
        <f>記録簿４月!BS54</f>
        <v>0</v>
      </c>
      <c r="J25" s="339"/>
      <c r="K25" s="160">
        <f>記録簿４月!BT54</f>
        <v>0</v>
      </c>
      <c r="L25" s="160">
        <f>記録簿４月!BU54</f>
        <v>0</v>
      </c>
      <c r="M25" s="338">
        <f>記録簿４月!BV54</f>
        <v>0</v>
      </c>
      <c r="N25" s="340"/>
      <c r="O25" s="339"/>
      <c r="P25" s="338">
        <f>記録簿４月!BW54</f>
        <v>0</v>
      </c>
      <c r="Q25" s="339"/>
      <c r="R25" s="341">
        <f>SUM(C25:Q25)</f>
        <v>0</v>
      </c>
      <c r="S25" s="342"/>
      <c r="T25" s="338">
        <f>記録簿４月!$P$45</f>
        <v>0</v>
      </c>
      <c r="U25" s="339"/>
      <c r="V25" s="343"/>
      <c r="W25" s="344"/>
      <c r="X25" s="345"/>
    </row>
    <row r="26" spans="1:24" ht="18.75" customHeight="1" x14ac:dyDescent="0.15">
      <c r="A26" s="106"/>
      <c r="B26" s="65">
        <v>5</v>
      </c>
      <c r="C26" s="338">
        <f>'５月 '!BP54</f>
        <v>0</v>
      </c>
      <c r="D26" s="339"/>
      <c r="E26" s="338">
        <f>'５月 '!BQ54</f>
        <v>0</v>
      </c>
      <c r="F26" s="339"/>
      <c r="G26" s="338">
        <f>'５月 '!BR54</f>
        <v>0</v>
      </c>
      <c r="H26" s="339"/>
      <c r="I26" s="338">
        <f>'５月 '!BS54</f>
        <v>0</v>
      </c>
      <c r="J26" s="339"/>
      <c r="K26" s="160">
        <f>'５月 '!BT54</f>
        <v>0</v>
      </c>
      <c r="L26" s="160">
        <f>'５月 '!BU54</f>
        <v>0</v>
      </c>
      <c r="M26" s="338">
        <f>'５月 '!BV54</f>
        <v>0</v>
      </c>
      <c r="N26" s="340"/>
      <c r="O26" s="339"/>
      <c r="P26" s="338">
        <f>'５月 '!BW54</f>
        <v>0</v>
      </c>
      <c r="Q26" s="339"/>
      <c r="R26" s="341">
        <f t="shared" ref="R26:R30" si="0">SUM(C26:Q26)</f>
        <v>0</v>
      </c>
      <c r="S26" s="342"/>
      <c r="T26" s="338">
        <f>'５月 '!$P$45</f>
        <v>0</v>
      </c>
      <c r="U26" s="339"/>
      <c r="V26" s="346"/>
      <c r="W26" s="347"/>
      <c r="X26" s="348"/>
    </row>
    <row r="27" spans="1:24" s="110" customFormat="1" ht="18.75" customHeight="1" x14ac:dyDescent="0.15">
      <c r="A27" s="111"/>
      <c r="B27" s="65">
        <v>6</v>
      </c>
      <c r="C27" s="338">
        <f>'６月 '!BP54</f>
        <v>0</v>
      </c>
      <c r="D27" s="339"/>
      <c r="E27" s="338">
        <f>'６月 '!BQ54</f>
        <v>0</v>
      </c>
      <c r="F27" s="339"/>
      <c r="G27" s="338">
        <f>'６月 '!BR54</f>
        <v>0</v>
      </c>
      <c r="H27" s="339"/>
      <c r="I27" s="338">
        <f>'６月 '!BS54</f>
        <v>0</v>
      </c>
      <c r="J27" s="339"/>
      <c r="K27" s="160">
        <f>'６月 '!BT54</f>
        <v>0</v>
      </c>
      <c r="L27" s="160">
        <f>'６月 '!BU54</f>
        <v>0</v>
      </c>
      <c r="M27" s="338">
        <f>'６月 '!BV54</f>
        <v>0</v>
      </c>
      <c r="N27" s="340"/>
      <c r="O27" s="339"/>
      <c r="P27" s="338">
        <f>'６月 '!BW54</f>
        <v>0</v>
      </c>
      <c r="Q27" s="339"/>
      <c r="R27" s="341">
        <f t="shared" si="0"/>
        <v>0</v>
      </c>
      <c r="S27" s="342"/>
      <c r="T27" s="338">
        <f>'６月 '!$P$45</f>
        <v>0</v>
      </c>
      <c r="U27" s="339"/>
      <c r="V27" s="346"/>
      <c r="W27" s="347"/>
      <c r="X27" s="348"/>
    </row>
    <row r="28" spans="1:24" s="110" customFormat="1" ht="18.75" customHeight="1" x14ac:dyDescent="0.15">
      <c r="A28" s="111"/>
      <c r="B28" s="65">
        <v>7</v>
      </c>
      <c r="C28" s="338">
        <f>'７月'!BP54</f>
        <v>0</v>
      </c>
      <c r="D28" s="339"/>
      <c r="E28" s="338">
        <f>'７月'!BQ54</f>
        <v>0</v>
      </c>
      <c r="F28" s="339"/>
      <c r="G28" s="338">
        <f>'７月'!BR54</f>
        <v>0</v>
      </c>
      <c r="H28" s="339"/>
      <c r="I28" s="338">
        <f>'７月'!BS54</f>
        <v>0</v>
      </c>
      <c r="J28" s="339"/>
      <c r="K28" s="160">
        <f>'７月'!BT54</f>
        <v>0</v>
      </c>
      <c r="L28" s="160">
        <f>'７月'!BU54</f>
        <v>0</v>
      </c>
      <c r="M28" s="338">
        <f>'７月'!BV54</f>
        <v>0</v>
      </c>
      <c r="N28" s="340"/>
      <c r="O28" s="339"/>
      <c r="P28" s="338">
        <f>'７月'!BW54</f>
        <v>0</v>
      </c>
      <c r="Q28" s="339"/>
      <c r="R28" s="341">
        <f t="shared" si="0"/>
        <v>0</v>
      </c>
      <c r="S28" s="342"/>
      <c r="T28" s="338">
        <f>'７月'!$P$45</f>
        <v>0</v>
      </c>
      <c r="U28" s="339"/>
      <c r="V28" s="346"/>
      <c r="W28" s="347"/>
      <c r="X28" s="348"/>
    </row>
    <row r="29" spans="1:24" s="110" customFormat="1" ht="18.75" customHeight="1" x14ac:dyDescent="0.15">
      <c r="A29" s="111"/>
      <c r="B29" s="65">
        <v>8</v>
      </c>
      <c r="C29" s="338">
        <f>'８月 '!BP54</f>
        <v>0</v>
      </c>
      <c r="D29" s="339"/>
      <c r="E29" s="338">
        <f>'８月 '!BQ54</f>
        <v>0</v>
      </c>
      <c r="F29" s="339"/>
      <c r="G29" s="338">
        <f>'８月 '!BR54</f>
        <v>0</v>
      </c>
      <c r="H29" s="339"/>
      <c r="I29" s="338">
        <f>'８月 '!BS54</f>
        <v>0</v>
      </c>
      <c r="J29" s="339"/>
      <c r="K29" s="160">
        <f>'８月 '!BT54</f>
        <v>0</v>
      </c>
      <c r="L29" s="160">
        <f>'８月 '!BU54</f>
        <v>0</v>
      </c>
      <c r="M29" s="338">
        <f>'８月 '!BV54</f>
        <v>0</v>
      </c>
      <c r="N29" s="340"/>
      <c r="O29" s="339"/>
      <c r="P29" s="338">
        <f>'８月 '!BW54</f>
        <v>0</v>
      </c>
      <c r="Q29" s="339"/>
      <c r="R29" s="341">
        <f t="shared" si="0"/>
        <v>0</v>
      </c>
      <c r="S29" s="342"/>
      <c r="T29" s="338">
        <f>'８月 '!$P$45</f>
        <v>0</v>
      </c>
      <c r="U29" s="339"/>
      <c r="V29" s="346"/>
      <c r="W29" s="347"/>
      <c r="X29" s="348"/>
    </row>
    <row r="30" spans="1:24" s="110" customFormat="1" ht="18.75" customHeight="1" x14ac:dyDescent="0.15">
      <c r="A30" s="111"/>
      <c r="B30" s="65">
        <v>9</v>
      </c>
      <c r="C30" s="338">
        <f>'９月 '!BP54</f>
        <v>0</v>
      </c>
      <c r="D30" s="339"/>
      <c r="E30" s="338">
        <f>'９月 '!BQ54</f>
        <v>0</v>
      </c>
      <c r="F30" s="339"/>
      <c r="G30" s="338">
        <f>'９月 '!BR54</f>
        <v>0</v>
      </c>
      <c r="H30" s="339"/>
      <c r="I30" s="338">
        <f>'９月 '!BS54</f>
        <v>0</v>
      </c>
      <c r="J30" s="339"/>
      <c r="K30" s="160">
        <f>'９月 '!BT54</f>
        <v>0</v>
      </c>
      <c r="L30" s="160">
        <f>'９月 '!BU54</f>
        <v>0</v>
      </c>
      <c r="M30" s="338">
        <f>'９月 '!BV54</f>
        <v>0</v>
      </c>
      <c r="N30" s="340"/>
      <c r="O30" s="339"/>
      <c r="P30" s="338">
        <f>'９月 '!BW54</f>
        <v>0</v>
      </c>
      <c r="Q30" s="339"/>
      <c r="R30" s="341">
        <f t="shared" si="0"/>
        <v>0</v>
      </c>
      <c r="S30" s="342"/>
      <c r="T30" s="338">
        <f>'９月 '!$P$45</f>
        <v>0</v>
      </c>
      <c r="U30" s="339"/>
      <c r="V30" s="346"/>
      <c r="W30" s="347"/>
      <c r="X30" s="348"/>
    </row>
    <row r="31" spans="1:24" s="110" customFormat="1" ht="18.75" customHeight="1" x14ac:dyDescent="0.15">
      <c r="A31" s="111"/>
      <c r="B31" s="65">
        <v>10</v>
      </c>
      <c r="C31" s="338">
        <f>'10月 '!BP54</f>
        <v>0</v>
      </c>
      <c r="D31" s="339"/>
      <c r="E31" s="338">
        <f>'10月 '!BQ54</f>
        <v>0</v>
      </c>
      <c r="F31" s="339"/>
      <c r="G31" s="338">
        <f>'10月 '!BR54</f>
        <v>0</v>
      </c>
      <c r="H31" s="339"/>
      <c r="I31" s="338">
        <f>'10月 '!BS54</f>
        <v>0</v>
      </c>
      <c r="J31" s="339"/>
      <c r="K31" s="160">
        <f>'10月 '!BT54</f>
        <v>0</v>
      </c>
      <c r="L31" s="160">
        <f>'10月 '!BU54</f>
        <v>0</v>
      </c>
      <c r="M31" s="338">
        <f>'10月 '!BV54</f>
        <v>0</v>
      </c>
      <c r="N31" s="340"/>
      <c r="O31" s="339"/>
      <c r="P31" s="338">
        <f>'10月 '!BW54</f>
        <v>0</v>
      </c>
      <c r="Q31" s="339"/>
      <c r="R31" s="341">
        <f>SUM(C31:Q31)</f>
        <v>0</v>
      </c>
      <c r="S31" s="342"/>
      <c r="T31" s="338">
        <f>'10月 '!$P$45</f>
        <v>0</v>
      </c>
      <c r="U31" s="339"/>
      <c r="V31" s="346"/>
      <c r="W31" s="347"/>
      <c r="X31" s="348"/>
    </row>
    <row r="32" spans="1:24" s="110" customFormat="1" ht="18.75" customHeight="1" x14ac:dyDescent="0.15">
      <c r="A32" s="111"/>
      <c r="B32" s="65">
        <v>11</v>
      </c>
      <c r="C32" s="338">
        <f>'11月 '!BP54</f>
        <v>0</v>
      </c>
      <c r="D32" s="339"/>
      <c r="E32" s="338">
        <f>'11月 '!BQ54</f>
        <v>0</v>
      </c>
      <c r="F32" s="339"/>
      <c r="G32" s="338">
        <f>'11月 '!BR54</f>
        <v>0</v>
      </c>
      <c r="H32" s="339"/>
      <c r="I32" s="338">
        <f>'11月 '!BS54</f>
        <v>0</v>
      </c>
      <c r="J32" s="339"/>
      <c r="K32" s="160">
        <f>'11月 '!BT54</f>
        <v>0</v>
      </c>
      <c r="L32" s="160">
        <f>'11月 '!BU54</f>
        <v>0</v>
      </c>
      <c r="M32" s="338">
        <f>'11月 '!BV54</f>
        <v>0</v>
      </c>
      <c r="N32" s="340"/>
      <c r="O32" s="339"/>
      <c r="P32" s="338">
        <f>'11月 '!BW54</f>
        <v>0</v>
      </c>
      <c r="Q32" s="339"/>
      <c r="R32" s="341">
        <f>SUM(C32:Q32)</f>
        <v>0</v>
      </c>
      <c r="S32" s="342"/>
      <c r="T32" s="338">
        <f>'11月 '!$P$45</f>
        <v>0</v>
      </c>
      <c r="U32" s="339"/>
      <c r="V32" s="346"/>
      <c r="W32" s="347"/>
      <c r="X32" s="348"/>
    </row>
    <row r="33" spans="1:24" s="110" customFormat="1" ht="18.75" customHeight="1" x14ac:dyDescent="0.15">
      <c r="A33" s="111"/>
      <c r="B33" s="65">
        <v>12</v>
      </c>
      <c r="C33" s="338">
        <f>'12月'!BP54</f>
        <v>0</v>
      </c>
      <c r="D33" s="339"/>
      <c r="E33" s="338">
        <f>'12月'!BQ54</f>
        <v>0</v>
      </c>
      <c r="F33" s="339"/>
      <c r="G33" s="338">
        <f>'12月'!BR54</f>
        <v>0</v>
      </c>
      <c r="H33" s="339"/>
      <c r="I33" s="338">
        <f>'12月'!BS54</f>
        <v>0</v>
      </c>
      <c r="J33" s="339"/>
      <c r="K33" s="160">
        <f>'12月'!BT54</f>
        <v>0</v>
      </c>
      <c r="L33" s="160">
        <f>'12月'!BU54</f>
        <v>0</v>
      </c>
      <c r="M33" s="338">
        <f>'12月'!BV54</f>
        <v>0</v>
      </c>
      <c r="N33" s="340"/>
      <c r="O33" s="339"/>
      <c r="P33" s="338">
        <f>'12月'!BW54</f>
        <v>0</v>
      </c>
      <c r="Q33" s="339"/>
      <c r="R33" s="341">
        <f t="shared" ref="R33:R35" si="1">SUM(C33:Q33)</f>
        <v>0</v>
      </c>
      <c r="S33" s="342"/>
      <c r="T33" s="338">
        <f>'12月'!$P$45</f>
        <v>0</v>
      </c>
      <c r="U33" s="339"/>
      <c r="V33" s="346"/>
      <c r="W33" s="347"/>
      <c r="X33" s="348"/>
    </row>
    <row r="34" spans="1:24" s="110" customFormat="1" ht="18.75" customHeight="1" x14ac:dyDescent="0.15">
      <c r="A34" s="111"/>
      <c r="B34" s="65">
        <v>1</v>
      </c>
      <c r="C34" s="338">
        <f>'１月'!BP54</f>
        <v>0</v>
      </c>
      <c r="D34" s="339"/>
      <c r="E34" s="338">
        <f>'１月'!BQ54</f>
        <v>0</v>
      </c>
      <c r="F34" s="339"/>
      <c r="G34" s="338">
        <f>'１月'!BR54</f>
        <v>0</v>
      </c>
      <c r="H34" s="339"/>
      <c r="I34" s="338">
        <f>'１月'!BS54</f>
        <v>0</v>
      </c>
      <c r="J34" s="339"/>
      <c r="K34" s="160">
        <f>'１月'!BT54</f>
        <v>0</v>
      </c>
      <c r="L34" s="160">
        <f>'１月'!BU54</f>
        <v>0</v>
      </c>
      <c r="M34" s="338">
        <f>'１月'!BV54</f>
        <v>0</v>
      </c>
      <c r="N34" s="340"/>
      <c r="O34" s="339"/>
      <c r="P34" s="338">
        <f>'１月'!BW54</f>
        <v>0</v>
      </c>
      <c r="Q34" s="339"/>
      <c r="R34" s="341">
        <f t="shared" si="1"/>
        <v>0</v>
      </c>
      <c r="S34" s="342"/>
      <c r="T34" s="338">
        <f>'１月'!$P$45</f>
        <v>0</v>
      </c>
      <c r="U34" s="339"/>
      <c r="V34" s="346"/>
      <c r="W34" s="347"/>
      <c r="X34" s="348"/>
    </row>
    <row r="35" spans="1:24" s="110" customFormat="1" ht="18.75" customHeight="1" x14ac:dyDescent="0.15">
      <c r="A35" s="111"/>
      <c r="B35" s="65">
        <v>2</v>
      </c>
      <c r="C35" s="338">
        <f>'２月'!BP54</f>
        <v>0</v>
      </c>
      <c r="D35" s="339"/>
      <c r="E35" s="338">
        <f>'２月'!BQ54</f>
        <v>0</v>
      </c>
      <c r="F35" s="339"/>
      <c r="G35" s="338">
        <f>'２月'!BR54</f>
        <v>0</v>
      </c>
      <c r="H35" s="339"/>
      <c r="I35" s="338">
        <f>'２月'!BS54</f>
        <v>0</v>
      </c>
      <c r="J35" s="339"/>
      <c r="K35" s="160">
        <f>'２月'!BT54</f>
        <v>0</v>
      </c>
      <c r="L35" s="160">
        <f>'２月'!BU54</f>
        <v>0</v>
      </c>
      <c r="M35" s="338">
        <f>'２月'!BV54</f>
        <v>0</v>
      </c>
      <c r="N35" s="340"/>
      <c r="O35" s="339"/>
      <c r="P35" s="338">
        <f>'２月'!BW54</f>
        <v>0</v>
      </c>
      <c r="Q35" s="339"/>
      <c r="R35" s="341">
        <f t="shared" si="1"/>
        <v>0</v>
      </c>
      <c r="S35" s="342"/>
      <c r="T35" s="338">
        <f>'２月'!$P$45</f>
        <v>0</v>
      </c>
      <c r="U35" s="339"/>
      <c r="V35" s="349"/>
      <c r="W35" s="350"/>
      <c r="X35" s="351"/>
    </row>
    <row r="36" spans="1:24" s="110" customFormat="1" ht="18.75" customHeight="1" x14ac:dyDescent="0.15">
      <c r="A36" s="111"/>
      <c r="B36" s="65" t="s">
        <v>38</v>
      </c>
      <c r="C36" s="341">
        <f>SUM(C25:D35)</f>
        <v>0</v>
      </c>
      <c r="D36" s="342"/>
      <c r="E36" s="341">
        <f>SUM(E25:F35)</f>
        <v>0</v>
      </c>
      <c r="F36" s="342"/>
      <c r="G36" s="341">
        <f>SUM(G25:H35)</f>
        <v>0</v>
      </c>
      <c r="H36" s="342"/>
      <c r="I36" s="341">
        <f>SUM(I25:J35)</f>
        <v>0</v>
      </c>
      <c r="J36" s="342"/>
      <c r="K36" s="112">
        <f>SUM(K25:K35)</f>
        <v>0</v>
      </c>
      <c r="L36" s="112">
        <f>SUM(L25:L35)</f>
        <v>0</v>
      </c>
      <c r="M36" s="341">
        <f>SUM(M25:O35)</f>
        <v>0</v>
      </c>
      <c r="N36" s="362"/>
      <c r="O36" s="342"/>
      <c r="P36" s="341">
        <f>SUM(P25:Q35)</f>
        <v>0</v>
      </c>
      <c r="Q36" s="342"/>
      <c r="R36" s="341">
        <f>SUM(R25:S35)</f>
        <v>0</v>
      </c>
      <c r="S36" s="342"/>
      <c r="T36" s="341">
        <f>SUM(T25:U35)</f>
        <v>0</v>
      </c>
      <c r="U36" s="342"/>
      <c r="V36" s="322"/>
      <c r="W36" s="323"/>
      <c r="X36" s="324"/>
    </row>
    <row r="37" spans="1:24" s="110" customFormat="1" ht="11.25" customHeight="1" x14ac:dyDescent="0.15">
      <c r="A37" s="111"/>
      <c r="B37" s="146"/>
      <c r="C37" s="146"/>
      <c r="D37" s="146"/>
      <c r="E37" s="146"/>
      <c r="F37" s="146"/>
      <c r="G37" s="146"/>
      <c r="H37" s="146"/>
      <c r="I37" s="146"/>
      <c r="J37" s="146"/>
      <c r="K37" s="146"/>
      <c r="L37" s="146"/>
      <c r="M37" s="146"/>
      <c r="N37" s="146"/>
      <c r="O37" s="146"/>
      <c r="P37" s="146"/>
      <c r="Q37" s="146"/>
      <c r="R37" s="146"/>
      <c r="S37" s="146"/>
      <c r="T37" s="146"/>
      <c r="U37" s="146"/>
      <c r="V37" s="146"/>
      <c r="W37" s="146"/>
      <c r="X37" s="146"/>
    </row>
    <row r="38" spans="1:24" s="110" customFormat="1" ht="18.75" customHeight="1" x14ac:dyDescent="0.15">
      <c r="A38" s="111"/>
      <c r="B38" s="363" t="s">
        <v>15</v>
      </c>
      <c r="C38" s="364"/>
      <c r="D38" s="364"/>
      <c r="E38" s="149">
        <f>SUM(C36:J36)</f>
        <v>0</v>
      </c>
      <c r="F38" s="352" t="s">
        <v>16</v>
      </c>
      <c r="G38" s="352"/>
      <c r="H38" s="358"/>
      <c r="I38" s="359"/>
      <c r="J38" s="235"/>
      <c r="K38" s="237"/>
      <c r="L38" s="365" t="s">
        <v>64</v>
      </c>
      <c r="M38" s="365"/>
      <c r="N38" s="366">
        <f>SUM(K36:L36)</f>
        <v>0</v>
      </c>
      <c r="O38" s="366"/>
      <c r="P38" s="352" t="s">
        <v>16</v>
      </c>
      <c r="Q38" s="353"/>
      <c r="R38" s="150"/>
      <c r="S38" s="150"/>
      <c r="T38" s="150"/>
      <c r="U38" s="354"/>
      <c r="V38" s="354"/>
      <c r="W38" s="354"/>
      <c r="X38" s="150"/>
    </row>
    <row r="39" spans="1:24" s="110" customFormat="1" ht="18.75" customHeight="1" x14ac:dyDescent="0.15">
      <c r="A39" s="111"/>
      <c r="B39" s="151"/>
      <c r="C39" s="152"/>
      <c r="D39" s="152"/>
      <c r="E39" s="161" t="e">
        <f>E38/$Q36*100</f>
        <v>#DIV/0!</v>
      </c>
      <c r="F39" s="357" t="s">
        <v>165</v>
      </c>
      <c r="G39" s="357"/>
      <c r="H39" s="358"/>
      <c r="I39" s="359"/>
      <c r="J39" s="236"/>
      <c r="K39" s="237"/>
      <c r="L39" s="154"/>
      <c r="M39" s="155"/>
      <c r="N39" s="360" t="e">
        <f>N38/$Q36*100</f>
        <v>#DIV/0!</v>
      </c>
      <c r="O39" s="360" t="e">
        <f t="shared" ref="O39" si="2">O38/$Q36*100</f>
        <v>#DIV/0!</v>
      </c>
      <c r="P39" s="357" t="s">
        <v>165</v>
      </c>
      <c r="Q39" s="361"/>
      <c r="R39" s="150"/>
      <c r="S39" s="150"/>
      <c r="T39" s="150"/>
      <c r="U39" s="354"/>
      <c r="V39" s="354"/>
      <c r="W39" s="354"/>
      <c r="X39" s="150"/>
    </row>
    <row r="40" spans="1:24" s="110" customFormat="1" ht="7.5" customHeight="1" x14ac:dyDescent="0.15">
      <c r="A40" s="111"/>
      <c r="B40" s="146"/>
      <c r="C40" s="146"/>
      <c r="D40" s="146"/>
      <c r="E40" s="146"/>
      <c r="F40" s="146"/>
      <c r="G40" s="146"/>
      <c r="H40" s="146"/>
      <c r="I40" s="146"/>
      <c r="J40" s="146"/>
      <c r="K40" s="146"/>
      <c r="L40" s="146"/>
      <c r="M40" s="146"/>
      <c r="N40" s="146"/>
      <c r="O40" s="146"/>
      <c r="P40" s="156"/>
      <c r="Q40" s="146"/>
      <c r="R40" s="146"/>
      <c r="S40" s="146"/>
      <c r="T40" s="146"/>
      <c r="U40" s="146"/>
      <c r="V40" s="146"/>
      <c r="W40" s="146"/>
      <c r="X40" s="146"/>
    </row>
    <row r="41" spans="1:24" s="110" customFormat="1" ht="11.25" customHeight="1" x14ac:dyDescent="0.15">
      <c r="A41" s="111"/>
      <c r="B41" s="238" t="s">
        <v>198</v>
      </c>
      <c r="C41" s="146"/>
      <c r="D41" s="146"/>
      <c r="E41" s="146"/>
      <c r="F41" s="146"/>
      <c r="G41" s="146"/>
      <c r="H41" s="146"/>
      <c r="I41" s="146"/>
      <c r="J41" s="146"/>
      <c r="K41" s="146"/>
      <c r="L41" s="146"/>
      <c r="M41" s="146"/>
      <c r="N41" s="146"/>
      <c r="O41" s="146"/>
      <c r="P41" s="150"/>
      <c r="Q41" s="146"/>
      <c r="R41" s="146"/>
      <c r="S41" s="146"/>
      <c r="T41" s="146"/>
      <c r="U41" s="146"/>
      <c r="V41" s="146"/>
      <c r="W41" s="146"/>
      <c r="X41" s="146"/>
    </row>
    <row r="42" spans="1:24" s="110" customFormat="1" ht="16.5" customHeight="1" x14ac:dyDescent="0.15">
      <c r="A42" s="111"/>
      <c r="B42" s="222" t="s">
        <v>50</v>
      </c>
      <c r="C42" s="223"/>
      <c r="D42" s="223"/>
      <c r="E42" s="223"/>
      <c r="F42" s="223"/>
      <c r="G42" s="224"/>
      <c r="H42" s="224"/>
      <c r="I42" s="223"/>
      <c r="J42" s="223"/>
      <c r="K42" s="223"/>
      <c r="L42" s="223" t="s">
        <v>55</v>
      </c>
      <c r="M42" s="223"/>
      <c r="N42" s="223"/>
      <c r="O42" s="223"/>
      <c r="P42" s="223"/>
      <c r="Q42" s="223"/>
      <c r="R42" s="223"/>
      <c r="S42" s="223"/>
      <c r="T42" s="223"/>
      <c r="U42" s="223"/>
      <c r="V42" s="223"/>
      <c r="W42" s="223"/>
      <c r="X42" s="225"/>
    </row>
    <row r="43" spans="1:24" s="110" customFormat="1" ht="16.5" customHeight="1" x14ac:dyDescent="0.15">
      <c r="A43" s="111"/>
      <c r="B43" s="355" t="s">
        <v>51</v>
      </c>
      <c r="C43" s="356"/>
      <c r="D43" s="226" t="s">
        <v>190</v>
      </c>
      <c r="E43" s="226"/>
      <c r="F43" s="226"/>
      <c r="G43" s="227"/>
      <c r="H43" s="227"/>
      <c r="I43" s="226"/>
      <c r="J43" s="226"/>
      <c r="K43" s="226"/>
      <c r="L43" s="227" t="s">
        <v>191</v>
      </c>
      <c r="M43" s="227"/>
      <c r="N43" s="227"/>
      <c r="O43" s="227"/>
      <c r="P43" s="227"/>
      <c r="Q43" s="227"/>
      <c r="R43" s="227"/>
      <c r="S43" s="227"/>
      <c r="T43" s="227"/>
      <c r="U43" s="227"/>
      <c r="V43" s="227"/>
      <c r="W43" s="227"/>
      <c r="X43" s="228"/>
    </row>
    <row r="44" spans="1:24" s="110" customFormat="1" ht="16.5" customHeight="1" x14ac:dyDescent="0.15">
      <c r="A44" s="111"/>
      <c r="B44" s="355" t="s">
        <v>52</v>
      </c>
      <c r="C44" s="356"/>
      <c r="D44" s="226" t="s">
        <v>192</v>
      </c>
      <c r="E44" s="226"/>
      <c r="F44" s="226"/>
      <c r="G44" s="227"/>
      <c r="H44" s="227"/>
      <c r="I44" s="226"/>
      <c r="J44" s="226"/>
      <c r="K44" s="226"/>
      <c r="L44" s="227" t="s">
        <v>191</v>
      </c>
      <c r="M44" s="227"/>
      <c r="N44" s="227"/>
      <c r="O44" s="227"/>
      <c r="P44" s="227"/>
      <c r="Q44" s="227"/>
      <c r="R44" s="227"/>
      <c r="S44" s="227"/>
      <c r="T44" s="227"/>
      <c r="U44" s="227"/>
      <c r="V44" s="227"/>
      <c r="W44" s="227"/>
      <c r="X44" s="228"/>
    </row>
    <row r="45" spans="1:24" s="110" customFormat="1" ht="16.5" customHeight="1" x14ac:dyDescent="0.15">
      <c r="A45" s="111"/>
      <c r="B45" s="355" t="s">
        <v>53</v>
      </c>
      <c r="C45" s="356"/>
      <c r="D45" s="226" t="s">
        <v>190</v>
      </c>
      <c r="E45" s="226"/>
      <c r="F45" s="226"/>
      <c r="G45" s="227"/>
      <c r="H45" s="227"/>
      <c r="I45" s="226"/>
      <c r="J45" s="226"/>
      <c r="K45" s="226"/>
      <c r="L45" s="226" t="s">
        <v>56</v>
      </c>
      <c r="M45" s="226"/>
      <c r="N45" s="226"/>
      <c r="O45" s="226"/>
      <c r="P45" s="226"/>
      <c r="Q45" s="226"/>
      <c r="R45" s="226"/>
      <c r="S45" s="226"/>
      <c r="T45" s="226"/>
      <c r="U45" s="226"/>
      <c r="V45" s="226"/>
      <c r="W45" s="226"/>
      <c r="X45" s="228"/>
    </row>
    <row r="46" spans="1:24" s="110" customFormat="1" ht="16.5" customHeight="1" x14ac:dyDescent="0.15">
      <c r="A46" s="111"/>
      <c r="B46" s="229"/>
      <c r="C46" s="227"/>
      <c r="D46" s="226" t="s">
        <v>193</v>
      </c>
      <c r="E46" s="226"/>
      <c r="F46" s="226"/>
      <c r="G46" s="226"/>
      <c r="H46" s="226"/>
      <c r="I46" s="226"/>
      <c r="J46" s="226"/>
      <c r="K46" s="226"/>
      <c r="L46" s="227" t="s">
        <v>194</v>
      </c>
      <c r="M46" s="227"/>
      <c r="N46" s="227"/>
      <c r="O46" s="227"/>
      <c r="P46" s="227"/>
      <c r="Q46" s="227"/>
      <c r="R46" s="227"/>
      <c r="S46" s="227"/>
      <c r="T46" s="227"/>
      <c r="U46" s="227"/>
      <c r="V46" s="227"/>
      <c r="W46" s="227"/>
      <c r="X46" s="228"/>
    </row>
    <row r="47" spans="1:24" s="110" customFormat="1" ht="16.5" customHeight="1" x14ac:dyDescent="0.15">
      <c r="A47" s="111"/>
      <c r="B47" s="355" t="s">
        <v>58</v>
      </c>
      <c r="C47" s="356"/>
      <c r="D47" s="226" t="s">
        <v>195</v>
      </c>
      <c r="E47" s="226"/>
      <c r="F47" s="226"/>
      <c r="G47" s="226"/>
      <c r="H47" s="226"/>
      <c r="I47" s="226"/>
      <c r="J47" s="226"/>
      <c r="K47" s="226"/>
      <c r="L47" s="226"/>
      <c r="M47" s="226"/>
      <c r="N47" s="226"/>
      <c r="O47" s="226"/>
      <c r="P47" s="226"/>
      <c r="Q47" s="226"/>
      <c r="R47" s="226"/>
      <c r="S47" s="226"/>
      <c r="T47" s="226"/>
      <c r="U47" s="226"/>
      <c r="V47" s="226"/>
      <c r="W47" s="226"/>
      <c r="X47" s="228"/>
    </row>
    <row r="48" spans="1:24" s="110" customFormat="1" ht="16.5" customHeight="1" x14ac:dyDescent="0.15">
      <c r="A48" s="111"/>
      <c r="B48" s="355" t="s">
        <v>54</v>
      </c>
      <c r="C48" s="356"/>
      <c r="D48" s="226" t="s">
        <v>196</v>
      </c>
      <c r="E48" s="226"/>
      <c r="F48" s="226"/>
      <c r="G48" s="226"/>
      <c r="H48" s="226"/>
      <c r="I48" s="226"/>
      <c r="J48" s="226"/>
      <c r="K48" s="226"/>
      <c r="L48" s="226" t="s">
        <v>57</v>
      </c>
      <c r="M48" s="226"/>
      <c r="N48" s="226"/>
      <c r="O48" s="226"/>
      <c r="P48" s="226"/>
      <c r="Q48" s="226"/>
      <c r="R48" s="226"/>
      <c r="S48" s="226"/>
      <c r="T48" s="226"/>
      <c r="U48" s="226"/>
      <c r="V48" s="226"/>
      <c r="W48" s="226"/>
      <c r="X48" s="228"/>
    </row>
    <row r="49" spans="1:24" s="110" customFormat="1" ht="16.5" customHeight="1" x14ac:dyDescent="0.15">
      <c r="A49" s="111"/>
      <c r="B49" s="230"/>
      <c r="C49" s="231"/>
      <c r="D49" s="231"/>
      <c r="E49" s="231"/>
      <c r="F49" s="231"/>
      <c r="G49" s="231"/>
      <c r="H49" s="231"/>
      <c r="I49" s="231"/>
      <c r="J49" s="231"/>
      <c r="K49" s="231"/>
      <c r="L49" s="232" t="s">
        <v>191</v>
      </c>
      <c r="M49" s="232"/>
      <c r="N49" s="232"/>
      <c r="O49" s="232"/>
      <c r="P49" s="232"/>
      <c r="Q49" s="232"/>
      <c r="R49" s="232"/>
      <c r="S49" s="232"/>
      <c r="T49" s="232"/>
      <c r="U49" s="232"/>
      <c r="V49" s="232"/>
      <c r="W49" s="232"/>
      <c r="X49" s="233"/>
    </row>
    <row r="50" spans="1:24" s="110" customFormat="1" ht="7.5" customHeight="1" x14ac:dyDescent="0.15">
      <c r="A50" s="111"/>
      <c r="B50" s="73"/>
      <c r="C50" s="73"/>
      <c r="D50" s="73"/>
      <c r="E50" s="73"/>
      <c r="F50" s="73"/>
      <c r="G50" s="73"/>
      <c r="H50" s="73"/>
      <c r="I50" s="73"/>
      <c r="J50" s="73"/>
      <c r="K50" s="73"/>
      <c r="L50" s="128"/>
      <c r="M50" s="128"/>
      <c r="N50" s="128"/>
      <c r="O50" s="128"/>
      <c r="P50" s="128"/>
      <c r="Q50" s="128"/>
      <c r="R50" s="128"/>
      <c r="S50" s="74"/>
      <c r="T50" s="74"/>
      <c r="U50" s="74"/>
      <c r="V50" s="74"/>
      <c r="W50" s="74"/>
      <c r="X50" s="73"/>
    </row>
    <row r="51" spans="1:24" s="110" customFormat="1" ht="12.75" customHeight="1" x14ac:dyDescent="0.15">
      <c r="A51" s="111"/>
      <c r="B51" s="265" t="s">
        <v>206</v>
      </c>
      <c r="C51" s="264"/>
      <c r="D51" s="264"/>
      <c r="E51" s="264"/>
      <c r="F51" s="264"/>
      <c r="G51" s="264"/>
      <c r="H51" s="264"/>
      <c r="I51" s="264"/>
      <c r="J51" s="264"/>
      <c r="K51" s="264"/>
      <c r="L51" s="264"/>
      <c r="M51" s="264"/>
      <c r="N51" s="264"/>
      <c r="O51" s="264"/>
      <c r="P51" s="264"/>
      <c r="Q51" s="264"/>
      <c r="R51" s="264"/>
      <c r="S51" s="264"/>
      <c r="T51" s="264"/>
      <c r="U51" s="264"/>
      <c r="V51" s="264"/>
      <c r="W51" s="264"/>
      <c r="X51" s="264"/>
    </row>
    <row r="52" spans="1:24" s="110" customFormat="1" ht="12.75" customHeight="1" x14ac:dyDescent="0.15">
      <c r="A52" s="111"/>
      <c r="B52" s="265" t="s">
        <v>207</v>
      </c>
      <c r="C52" s="264"/>
      <c r="D52" s="264"/>
      <c r="E52" s="264"/>
      <c r="F52" s="264"/>
      <c r="G52" s="264"/>
      <c r="H52" s="264"/>
      <c r="I52" s="264"/>
      <c r="J52" s="264"/>
      <c r="K52" s="264"/>
      <c r="L52" s="264"/>
      <c r="M52" s="264"/>
      <c r="N52" s="264"/>
      <c r="O52" s="264"/>
      <c r="P52" s="264"/>
      <c r="Q52" s="264"/>
      <c r="R52" s="264"/>
      <c r="S52" s="264"/>
      <c r="T52" s="264"/>
      <c r="U52" s="264"/>
      <c r="V52" s="264"/>
      <c r="W52" s="264"/>
      <c r="X52" s="264"/>
    </row>
    <row r="53" spans="1:24" s="110" customFormat="1" ht="12.75" customHeight="1" x14ac:dyDescent="0.15">
      <c r="A53" s="111"/>
      <c r="B53" s="265" t="s">
        <v>208</v>
      </c>
      <c r="C53" s="264"/>
      <c r="D53" s="264"/>
      <c r="E53" s="264"/>
      <c r="F53" s="264"/>
      <c r="G53" s="264"/>
      <c r="H53" s="264"/>
      <c r="I53" s="264"/>
      <c r="J53" s="264"/>
      <c r="K53" s="264"/>
      <c r="L53" s="264"/>
      <c r="M53" s="264"/>
      <c r="N53" s="264"/>
      <c r="O53" s="264"/>
      <c r="P53" s="264"/>
      <c r="Q53" s="264"/>
      <c r="R53" s="264"/>
      <c r="S53" s="264"/>
      <c r="T53" s="264"/>
      <c r="U53" s="264"/>
      <c r="V53" s="264"/>
      <c r="W53" s="264"/>
      <c r="X53" s="264"/>
    </row>
    <row r="54" spans="1:24" s="110" customFormat="1" ht="12.75" customHeight="1" x14ac:dyDescent="0.15">
      <c r="A54" s="111"/>
      <c r="B54" s="265" t="s">
        <v>209</v>
      </c>
      <c r="C54" s="264"/>
      <c r="D54" s="264"/>
      <c r="E54" s="264"/>
      <c r="F54" s="264"/>
      <c r="G54" s="264"/>
      <c r="H54" s="264"/>
      <c r="I54" s="264"/>
      <c r="J54" s="264"/>
      <c r="K54" s="264"/>
      <c r="L54" s="264"/>
      <c r="M54" s="264"/>
      <c r="N54" s="264"/>
      <c r="O54" s="264"/>
      <c r="P54" s="264"/>
      <c r="Q54" s="264"/>
      <c r="R54" s="264"/>
      <c r="S54" s="264"/>
      <c r="T54" s="264"/>
      <c r="U54" s="264"/>
      <c r="V54" s="264"/>
      <c r="W54" s="264"/>
      <c r="X54" s="264"/>
    </row>
    <row r="55" spans="1:24" s="110" customFormat="1" ht="12.75" customHeight="1" x14ac:dyDescent="0.15">
      <c r="A55" s="111"/>
      <c r="B55" s="265" t="s">
        <v>210</v>
      </c>
      <c r="C55" s="264"/>
      <c r="D55" s="264"/>
      <c r="E55" s="264"/>
      <c r="F55" s="264"/>
      <c r="G55" s="264"/>
      <c r="H55" s="264"/>
      <c r="I55" s="264"/>
      <c r="J55" s="264"/>
      <c r="K55" s="264"/>
      <c r="L55" s="264"/>
      <c r="M55" s="264"/>
      <c r="N55" s="264"/>
      <c r="O55" s="264"/>
      <c r="P55" s="264"/>
      <c r="Q55" s="264"/>
      <c r="R55" s="264"/>
      <c r="S55" s="264"/>
      <c r="T55" s="264"/>
      <c r="U55" s="264"/>
      <c r="V55" s="264"/>
      <c r="W55" s="264"/>
      <c r="X55" s="264"/>
    </row>
    <row r="56" spans="1:24" s="110" customFormat="1" ht="12.75" customHeight="1" x14ac:dyDescent="0.15">
      <c r="A56" s="266"/>
      <c r="B56" s="267" t="s">
        <v>227</v>
      </c>
      <c r="C56" s="268"/>
      <c r="D56" s="268"/>
      <c r="E56" s="268"/>
      <c r="F56" s="268"/>
      <c r="G56" s="268"/>
      <c r="H56" s="268"/>
      <c r="I56" s="268"/>
      <c r="J56" s="268"/>
      <c r="K56" s="268"/>
      <c r="L56" s="268"/>
      <c r="M56" s="268"/>
      <c r="N56" s="268"/>
      <c r="O56" s="268"/>
      <c r="P56" s="268"/>
      <c r="Q56" s="268"/>
      <c r="R56" s="268"/>
      <c r="S56" s="268"/>
      <c r="T56" s="268"/>
      <c r="U56" s="268"/>
      <c r="V56" s="268"/>
      <c r="W56" s="268"/>
      <c r="X56" s="268"/>
    </row>
    <row r="57" spans="1:24" ht="12.75" customHeight="1" x14ac:dyDescent="0.15">
      <c r="A57" s="104"/>
      <c r="B57" s="267" t="s">
        <v>228</v>
      </c>
      <c r="C57" s="114"/>
      <c r="D57" s="104"/>
      <c r="E57" s="104"/>
      <c r="F57" s="104"/>
      <c r="G57" s="104"/>
      <c r="H57" s="104"/>
      <c r="I57" s="104"/>
      <c r="J57" s="104"/>
      <c r="K57" s="104"/>
      <c r="L57" s="104"/>
      <c r="M57" s="104"/>
      <c r="N57" s="104"/>
      <c r="O57" s="104"/>
      <c r="P57" s="104"/>
      <c r="Q57" s="104"/>
      <c r="R57" s="104"/>
      <c r="S57" s="104"/>
      <c r="T57" s="104"/>
      <c r="U57" s="104"/>
      <c r="V57" s="104"/>
      <c r="W57" s="104"/>
      <c r="X57" s="104"/>
    </row>
    <row r="58" spans="1:24" ht="12.75" customHeight="1" x14ac:dyDescent="0.15">
      <c r="A58" s="104"/>
      <c r="B58" s="267" t="s">
        <v>213</v>
      </c>
      <c r="C58" s="114"/>
      <c r="D58" s="104"/>
      <c r="E58" s="104"/>
      <c r="F58" s="104"/>
      <c r="G58" s="104"/>
      <c r="H58" s="104"/>
      <c r="I58" s="104"/>
      <c r="J58" s="104"/>
      <c r="K58" s="104"/>
      <c r="L58" s="104"/>
      <c r="M58" s="104"/>
      <c r="N58" s="104"/>
      <c r="O58" s="104"/>
      <c r="P58" s="104"/>
      <c r="Q58" s="104"/>
      <c r="R58" s="104"/>
      <c r="S58" s="104"/>
      <c r="T58" s="104"/>
      <c r="U58" s="104"/>
      <c r="V58" s="104"/>
      <c r="W58" s="104"/>
      <c r="X58" s="104"/>
    </row>
    <row r="59" spans="1:24" ht="12.75" customHeight="1" x14ac:dyDescent="0.15">
      <c r="A59" s="104"/>
      <c r="B59" s="267" t="s">
        <v>214</v>
      </c>
      <c r="C59" s="114"/>
      <c r="D59" s="104"/>
      <c r="E59" s="104"/>
      <c r="F59" s="104"/>
      <c r="G59" s="104"/>
      <c r="H59" s="104"/>
      <c r="I59" s="104"/>
      <c r="J59" s="104"/>
      <c r="K59" s="104"/>
      <c r="L59" s="104"/>
      <c r="M59" s="104"/>
      <c r="N59" s="104"/>
      <c r="O59" s="104"/>
      <c r="P59" s="104"/>
      <c r="Q59" s="104"/>
      <c r="R59" s="104"/>
      <c r="S59" s="104"/>
      <c r="T59" s="104"/>
      <c r="U59" s="104"/>
      <c r="V59" s="104"/>
      <c r="W59" s="104"/>
      <c r="X59" s="104"/>
    </row>
    <row r="60" spans="1:24" ht="12.75" customHeight="1" x14ac:dyDescent="0.15">
      <c r="A60" s="104"/>
      <c r="B60" s="267" t="s">
        <v>215</v>
      </c>
      <c r="C60" s="114"/>
      <c r="D60" s="104"/>
      <c r="E60" s="104"/>
      <c r="F60" s="104"/>
      <c r="G60" s="104"/>
      <c r="H60" s="104"/>
      <c r="I60" s="104"/>
      <c r="J60" s="104"/>
      <c r="K60" s="104"/>
      <c r="L60" s="104"/>
      <c r="M60" s="104"/>
      <c r="N60" s="104"/>
      <c r="O60" s="104"/>
      <c r="P60" s="104"/>
      <c r="Q60" s="104"/>
      <c r="R60" s="104"/>
      <c r="S60" s="104"/>
      <c r="T60" s="104"/>
      <c r="U60" s="104"/>
      <c r="V60" s="104"/>
      <c r="W60" s="104"/>
      <c r="X60" s="104"/>
    </row>
    <row r="61" spans="1:24" ht="12.75" customHeight="1" x14ac:dyDescent="0.15">
      <c r="A61" s="104"/>
      <c r="B61" s="267" t="s">
        <v>216</v>
      </c>
      <c r="C61" s="114"/>
      <c r="D61" s="104"/>
      <c r="E61" s="104"/>
      <c r="F61" s="104"/>
      <c r="G61" s="104"/>
      <c r="H61" s="104"/>
      <c r="I61" s="104"/>
      <c r="J61" s="104"/>
      <c r="K61" s="104"/>
      <c r="L61" s="104"/>
      <c r="M61" s="104"/>
      <c r="N61" s="104"/>
      <c r="O61" s="104"/>
      <c r="P61" s="104"/>
      <c r="Q61" s="104"/>
      <c r="R61" s="104"/>
      <c r="S61" s="104"/>
      <c r="T61" s="104"/>
      <c r="U61" s="104"/>
      <c r="V61" s="104"/>
      <c r="W61" s="104"/>
      <c r="X61" s="104"/>
    </row>
    <row r="62" spans="1:24" ht="12.75" customHeight="1" x14ac:dyDescent="0.15">
      <c r="A62" s="104"/>
      <c r="B62" s="267" t="s">
        <v>217</v>
      </c>
      <c r="C62" s="114"/>
      <c r="D62" s="104"/>
      <c r="E62" s="104"/>
      <c r="F62" s="104"/>
      <c r="G62" s="104"/>
      <c r="H62" s="104"/>
      <c r="I62" s="104"/>
      <c r="J62" s="104"/>
      <c r="K62" s="104"/>
      <c r="L62" s="104"/>
      <c r="M62" s="104"/>
      <c r="N62" s="104"/>
      <c r="O62" s="104"/>
      <c r="P62" s="104"/>
      <c r="Q62" s="104"/>
      <c r="R62" s="104"/>
      <c r="S62" s="104"/>
      <c r="T62" s="104"/>
      <c r="U62" s="104"/>
      <c r="V62" s="104"/>
      <c r="W62" s="104"/>
      <c r="X62" s="104"/>
    </row>
    <row r="63" spans="1:24" ht="12" customHeight="1" x14ac:dyDescent="0.15">
      <c r="A63" s="104"/>
      <c r="B63" s="267" t="s">
        <v>218</v>
      </c>
      <c r="C63" s="114"/>
      <c r="D63" s="104"/>
      <c r="E63" s="104"/>
      <c r="F63" s="104"/>
      <c r="G63" s="104"/>
      <c r="H63" s="104"/>
      <c r="I63" s="104"/>
      <c r="J63" s="104"/>
      <c r="K63" s="104"/>
      <c r="L63" s="104"/>
      <c r="M63" s="104"/>
      <c r="N63" s="104"/>
      <c r="O63" s="104"/>
      <c r="P63" s="104"/>
      <c r="Q63" s="104"/>
      <c r="R63" s="104"/>
      <c r="S63" s="104"/>
      <c r="T63" s="104"/>
      <c r="U63" s="104"/>
      <c r="V63" s="104"/>
      <c r="W63" s="104"/>
      <c r="X63" s="104"/>
    </row>
  </sheetData>
  <sheetProtection sheet="1" objects="1" scenarios="1" selectLockedCells="1" selectUnlockedCells="1"/>
  <protectedRanges>
    <protectedRange password="CECB" sqref="P25:R25 P23:Q24 R28:R30 B20 P21:Q21 P22:R22 B21:F25 G21:O24 R34:R56" name="範囲1"/>
    <protectedRange password="CECB" sqref="B15 B16:C18 E15:F18" name="範囲1_2"/>
    <protectedRange password="CECB" sqref="B13" name="範囲1_1"/>
  </protectedRanges>
  <mergeCells count="143">
    <mergeCell ref="B44:C44"/>
    <mergeCell ref="B45:C45"/>
    <mergeCell ref="B47:C47"/>
    <mergeCell ref="B48:C48"/>
    <mergeCell ref="I36:J36"/>
    <mergeCell ref="M36:O36"/>
    <mergeCell ref="B38:D38"/>
    <mergeCell ref="F38:G38"/>
    <mergeCell ref="H38:I38"/>
    <mergeCell ref="L38:M38"/>
    <mergeCell ref="N38:O38"/>
    <mergeCell ref="P36:Q36"/>
    <mergeCell ref="P38:Q38"/>
    <mergeCell ref="U38:W38"/>
    <mergeCell ref="U39:W39"/>
    <mergeCell ref="B43:C43"/>
    <mergeCell ref="R36:S36"/>
    <mergeCell ref="T36:U36"/>
    <mergeCell ref="V36:X36"/>
    <mergeCell ref="C36:D36"/>
    <mergeCell ref="E36:F36"/>
    <mergeCell ref="G36:H36"/>
    <mergeCell ref="F39:G39"/>
    <mergeCell ref="H39:I39"/>
    <mergeCell ref="N39:O39"/>
    <mergeCell ref="P39:Q39"/>
    <mergeCell ref="I35:J35"/>
    <mergeCell ref="M35:O35"/>
    <mergeCell ref="P35:Q35"/>
    <mergeCell ref="R35:S35"/>
    <mergeCell ref="T35:U35"/>
    <mergeCell ref="C34:D34"/>
    <mergeCell ref="E34:F34"/>
    <mergeCell ref="G34:H34"/>
    <mergeCell ref="I34:J34"/>
    <mergeCell ref="M34:O34"/>
    <mergeCell ref="P34:Q34"/>
    <mergeCell ref="R34:S34"/>
    <mergeCell ref="T34:U34"/>
    <mergeCell ref="C35:D35"/>
    <mergeCell ref="E35:F35"/>
    <mergeCell ref="G35:H35"/>
    <mergeCell ref="R32:S32"/>
    <mergeCell ref="T32:U32"/>
    <mergeCell ref="C33:D33"/>
    <mergeCell ref="E33:F33"/>
    <mergeCell ref="G33:H33"/>
    <mergeCell ref="I33:J33"/>
    <mergeCell ref="M33:O33"/>
    <mergeCell ref="P33:Q33"/>
    <mergeCell ref="R33:S33"/>
    <mergeCell ref="T33:U33"/>
    <mergeCell ref="C32:D32"/>
    <mergeCell ref="E32:F32"/>
    <mergeCell ref="G32:H32"/>
    <mergeCell ref="I32:J32"/>
    <mergeCell ref="M32:O32"/>
    <mergeCell ref="P32:Q32"/>
    <mergeCell ref="R30:S30"/>
    <mergeCell ref="T30:U30"/>
    <mergeCell ref="C31:D31"/>
    <mergeCell ref="E31:F31"/>
    <mergeCell ref="G31:H31"/>
    <mergeCell ref="I31:J31"/>
    <mergeCell ref="M31:O31"/>
    <mergeCell ref="P31:Q31"/>
    <mergeCell ref="R31:S31"/>
    <mergeCell ref="T31:U31"/>
    <mergeCell ref="C30:D30"/>
    <mergeCell ref="E30:F30"/>
    <mergeCell ref="G30:H30"/>
    <mergeCell ref="I30:J30"/>
    <mergeCell ref="M30:O30"/>
    <mergeCell ref="P30:Q30"/>
    <mergeCell ref="T27:U27"/>
    <mergeCell ref="R28:S28"/>
    <mergeCell ref="T28:U28"/>
    <mergeCell ref="C29:D29"/>
    <mergeCell ref="E29:F29"/>
    <mergeCell ref="G29:H29"/>
    <mergeCell ref="I29:J29"/>
    <mergeCell ref="M29:O29"/>
    <mergeCell ref="P29:Q29"/>
    <mergeCell ref="R29:S29"/>
    <mergeCell ref="T29:U29"/>
    <mergeCell ref="C28:D28"/>
    <mergeCell ref="E28:F28"/>
    <mergeCell ref="G28:H28"/>
    <mergeCell ref="I28:J28"/>
    <mergeCell ref="M28:O28"/>
    <mergeCell ref="P28:Q28"/>
    <mergeCell ref="C25:D25"/>
    <mergeCell ref="E25:F25"/>
    <mergeCell ref="G25:H25"/>
    <mergeCell ref="I25:J25"/>
    <mergeCell ref="M25:O25"/>
    <mergeCell ref="P25:Q25"/>
    <mergeCell ref="R25:S25"/>
    <mergeCell ref="T25:U25"/>
    <mergeCell ref="V25:X35"/>
    <mergeCell ref="C26:D26"/>
    <mergeCell ref="E26:F26"/>
    <mergeCell ref="G26:H26"/>
    <mergeCell ref="I26:J26"/>
    <mergeCell ref="M26:O26"/>
    <mergeCell ref="P26:Q26"/>
    <mergeCell ref="R26:S26"/>
    <mergeCell ref="T26:U26"/>
    <mergeCell ref="C27:D27"/>
    <mergeCell ref="E27:F27"/>
    <mergeCell ref="G27:H27"/>
    <mergeCell ref="I27:J27"/>
    <mergeCell ref="M27:O27"/>
    <mergeCell ref="P27:Q27"/>
    <mergeCell ref="R27:S27"/>
    <mergeCell ref="F21:X21"/>
    <mergeCell ref="B22:X22"/>
    <mergeCell ref="B23:B24"/>
    <mergeCell ref="C23:Q23"/>
    <mergeCell ref="R23:S24"/>
    <mergeCell ref="T23:U24"/>
    <mergeCell ref="V23:X24"/>
    <mergeCell ref="C24:D24"/>
    <mergeCell ref="E24:F24"/>
    <mergeCell ref="G24:H24"/>
    <mergeCell ref="I24:J24"/>
    <mergeCell ref="M24:O24"/>
    <mergeCell ref="P24:Q24"/>
    <mergeCell ref="P16:X17"/>
    <mergeCell ref="B14:X14"/>
    <mergeCell ref="B16:C16"/>
    <mergeCell ref="D18:E18"/>
    <mergeCell ref="P18:X19"/>
    <mergeCell ref="D16:K16"/>
    <mergeCell ref="L16:O17"/>
    <mergeCell ref="B17:B19"/>
    <mergeCell ref="C17:D17"/>
    <mergeCell ref="F17:K17"/>
    <mergeCell ref="F18:G18"/>
    <mergeCell ref="H18:K18"/>
    <mergeCell ref="L18:O19"/>
    <mergeCell ref="C19:G19"/>
    <mergeCell ref="H19:K19"/>
  </mergeCells>
  <phoneticPr fontId="10"/>
  <conditionalFormatting sqref="E39">
    <cfRule type="cellIs" dxfId="282" priority="7" stopIfTrue="1" operator="lessThan">
      <formula>80</formula>
    </cfRule>
  </conditionalFormatting>
  <conditionalFormatting sqref="J39">
    <cfRule type="cellIs" dxfId="281" priority="6" stopIfTrue="1" operator="lessThan">
      <formula>50</formula>
    </cfRule>
  </conditionalFormatting>
  <conditionalFormatting sqref="N39:O39">
    <cfRule type="cellIs" dxfId="280" priority="5" stopIfTrue="1" operator="lessThan">
      <formula>10</formula>
    </cfRule>
  </conditionalFormatting>
  <conditionalFormatting sqref="R36:S36">
    <cfRule type="cellIs" dxfId="279" priority="3" operator="greaterThan">
      <formula>120</formula>
    </cfRule>
    <cfRule type="cellIs" dxfId="278" priority="4" operator="lessThan">
      <formula>90</formula>
    </cfRule>
  </conditionalFormatting>
  <conditionalFormatting sqref="C36:Q36">
    <cfRule type="cellIs" dxfId="277" priority="1" stopIfTrue="1" operator="equal">
      <formula>0</formula>
    </cfRule>
  </conditionalFormatting>
  <conditionalFormatting sqref="E36:F36">
    <cfRule type="cellIs" dxfId="276" priority="2" stopIfTrue="1" operator="lessThan">
      <formula>$Q$25/2</formula>
    </cfRule>
  </conditionalFormatting>
  <pageMargins left="0.78740157480314965" right="0.55118110236220474" top="0.51181102362204722" bottom="0.51181102362204722" header="0.31496062992125984" footer="0.35433070866141736"/>
  <pageSetup paperSize="9" scale="79" orientation="portrait" horizontalDpi="300" verticalDpi="300"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W60"/>
  <sheetViews>
    <sheetView view="pageBreakPreview" topLeftCell="A10" zoomScaleNormal="70" zoomScaleSheetLayoutView="100" workbookViewId="0">
      <selection activeCell="C15" sqref="C15:N18"/>
    </sheetView>
  </sheetViews>
  <sheetFormatPr defaultRowHeight="13.5" x14ac:dyDescent="0.15"/>
  <cols>
    <col min="1" max="1" width="1" style="163" customWidth="1"/>
    <col min="2" max="2" width="4.625" style="163" customWidth="1"/>
    <col min="3" max="3" width="2.125" style="163" customWidth="1"/>
    <col min="4" max="4" width="6.5" style="163" customWidth="1"/>
    <col min="5" max="5" width="1.875" style="163" customWidth="1"/>
    <col min="6" max="6" width="7.625" style="163" customWidth="1"/>
    <col min="7" max="7" width="4.625" style="163" customWidth="1"/>
    <col min="8" max="8" width="10.625" style="163" customWidth="1"/>
    <col min="9" max="9" width="7.625" style="163" customWidth="1"/>
    <col min="10" max="10" width="3.375" style="163" customWidth="1"/>
    <col min="11" max="11" width="12.625" style="163" customWidth="1"/>
    <col min="12" max="12" width="13.25" style="163" customWidth="1"/>
    <col min="13" max="14" width="8.5" style="163" customWidth="1"/>
    <col min="15" max="17" width="6.25" style="163" customWidth="1"/>
    <col min="18" max="18" width="2.5" style="163" customWidth="1"/>
    <col min="19" max="19" width="11.625" style="163" customWidth="1"/>
    <col min="20" max="20" width="8.875" style="163" customWidth="1"/>
    <col min="21" max="28" width="4.5" style="163" customWidth="1"/>
    <col min="29" max="57" width="3.75" style="163" customWidth="1"/>
    <col min="58" max="65" width="4.75" style="163" customWidth="1"/>
    <col min="66" max="66" width="6.5" style="164" customWidth="1"/>
    <col min="67" max="71" width="3.75" style="163" customWidth="1"/>
    <col min="72" max="72" width="4" style="164" customWidth="1"/>
    <col min="73" max="73" width="2.875" style="163" customWidth="1"/>
    <col min="74" max="74" width="3.625" style="163" customWidth="1"/>
    <col min="75" max="256" width="9" style="163"/>
    <col min="257" max="257" width="1" style="163" customWidth="1"/>
    <col min="258" max="258" width="4.625" style="163" customWidth="1"/>
    <col min="259" max="259" width="2.125" style="163" customWidth="1"/>
    <col min="260" max="260" width="6.5" style="163" customWidth="1"/>
    <col min="261" max="261" width="1.875" style="163" customWidth="1"/>
    <col min="262" max="262" width="7.625" style="163" customWidth="1"/>
    <col min="263" max="263" width="4.625" style="163" customWidth="1"/>
    <col min="264" max="264" width="10.625" style="163" customWidth="1"/>
    <col min="265" max="265" width="7.625" style="163" customWidth="1"/>
    <col min="266" max="266" width="3.375" style="163" customWidth="1"/>
    <col min="267" max="267" width="12.625" style="163" customWidth="1"/>
    <col min="268" max="268" width="13.25" style="163" customWidth="1"/>
    <col min="269" max="270" width="8.5" style="163" customWidth="1"/>
    <col min="271" max="273" width="5.875" style="163" customWidth="1"/>
    <col min="274" max="274" width="1.375" style="163" customWidth="1"/>
    <col min="275" max="276" width="18.125" style="163" customWidth="1"/>
    <col min="277" max="284" width="5.625" style="163" customWidth="1"/>
    <col min="285" max="313" width="3.75" style="163" customWidth="1"/>
    <col min="314" max="321" width="4.75" style="163" customWidth="1"/>
    <col min="322" max="322" width="6.5" style="163" customWidth="1"/>
    <col min="323" max="327" width="3.75" style="163" customWidth="1"/>
    <col min="328" max="328" width="4" style="163" customWidth="1"/>
    <col min="329" max="329" width="2.875" style="163" customWidth="1"/>
    <col min="330" max="330" width="3.625" style="163" customWidth="1"/>
    <col min="331" max="512" width="9" style="163"/>
    <col min="513" max="513" width="1" style="163" customWidth="1"/>
    <col min="514" max="514" width="4.625" style="163" customWidth="1"/>
    <col min="515" max="515" width="2.125" style="163" customWidth="1"/>
    <col min="516" max="516" width="6.5" style="163" customWidth="1"/>
    <col min="517" max="517" width="1.875" style="163" customWidth="1"/>
    <col min="518" max="518" width="7.625" style="163" customWidth="1"/>
    <col min="519" max="519" width="4.625" style="163" customWidth="1"/>
    <col min="520" max="520" width="10.625" style="163" customWidth="1"/>
    <col min="521" max="521" width="7.625" style="163" customWidth="1"/>
    <col min="522" max="522" width="3.375" style="163" customWidth="1"/>
    <col min="523" max="523" width="12.625" style="163" customWidth="1"/>
    <col min="524" max="524" width="13.25" style="163" customWidth="1"/>
    <col min="525" max="526" width="8.5" style="163" customWidth="1"/>
    <col min="527" max="529" width="5.875" style="163" customWidth="1"/>
    <col min="530" max="530" width="1.375" style="163" customWidth="1"/>
    <col min="531" max="532" width="18.125" style="163" customWidth="1"/>
    <col min="533" max="540" width="5.625" style="163" customWidth="1"/>
    <col min="541" max="569" width="3.75" style="163" customWidth="1"/>
    <col min="570" max="577" width="4.75" style="163" customWidth="1"/>
    <col min="578" max="578" width="6.5" style="163" customWidth="1"/>
    <col min="579" max="583" width="3.75" style="163" customWidth="1"/>
    <col min="584" max="584" width="4" style="163" customWidth="1"/>
    <col min="585" max="585" width="2.875" style="163" customWidth="1"/>
    <col min="586" max="586" width="3.625" style="163" customWidth="1"/>
    <col min="587" max="768" width="9" style="163"/>
    <col min="769" max="769" width="1" style="163" customWidth="1"/>
    <col min="770" max="770" width="4.625" style="163" customWidth="1"/>
    <col min="771" max="771" width="2.125" style="163" customWidth="1"/>
    <col min="772" max="772" width="6.5" style="163" customWidth="1"/>
    <col min="773" max="773" width="1.875" style="163" customWidth="1"/>
    <col min="774" max="774" width="7.625" style="163" customWidth="1"/>
    <col min="775" max="775" width="4.625" style="163" customWidth="1"/>
    <col min="776" max="776" width="10.625" style="163" customWidth="1"/>
    <col min="777" max="777" width="7.625" style="163" customWidth="1"/>
    <col min="778" max="778" width="3.375" style="163" customWidth="1"/>
    <col min="779" max="779" width="12.625" style="163" customWidth="1"/>
    <col min="780" max="780" width="13.25" style="163" customWidth="1"/>
    <col min="781" max="782" width="8.5" style="163" customWidth="1"/>
    <col min="783" max="785" width="5.875" style="163" customWidth="1"/>
    <col min="786" max="786" width="1.375" style="163" customWidth="1"/>
    <col min="787" max="788" width="18.125" style="163" customWidth="1"/>
    <col min="789" max="796" width="5.625" style="163" customWidth="1"/>
    <col min="797" max="825" width="3.75" style="163" customWidth="1"/>
    <col min="826" max="833" width="4.75" style="163" customWidth="1"/>
    <col min="834" max="834" width="6.5" style="163" customWidth="1"/>
    <col min="835" max="839" width="3.75" style="163" customWidth="1"/>
    <col min="840" max="840" width="4" style="163" customWidth="1"/>
    <col min="841" max="841" width="2.875" style="163" customWidth="1"/>
    <col min="842" max="842" width="3.625" style="163" customWidth="1"/>
    <col min="843" max="1024" width="9" style="163"/>
    <col min="1025" max="1025" width="1" style="163" customWidth="1"/>
    <col min="1026" max="1026" width="4.625" style="163" customWidth="1"/>
    <col min="1027" max="1027" width="2.125" style="163" customWidth="1"/>
    <col min="1028" max="1028" width="6.5" style="163" customWidth="1"/>
    <col min="1029" max="1029" width="1.875" style="163" customWidth="1"/>
    <col min="1030" max="1030" width="7.625" style="163" customWidth="1"/>
    <col min="1031" max="1031" width="4.625" style="163" customWidth="1"/>
    <col min="1032" max="1032" width="10.625" style="163" customWidth="1"/>
    <col min="1033" max="1033" width="7.625" style="163" customWidth="1"/>
    <col min="1034" max="1034" width="3.375" style="163" customWidth="1"/>
    <col min="1035" max="1035" width="12.625" style="163" customWidth="1"/>
    <col min="1036" max="1036" width="13.25" style="163" customWidth="1"/>
    <col min="1037" max="1038" width="8.5" style="163" customWidth="1"/>
    <col min="1039" max="1041" width="5.875" style="163" customWidth="1"/>
    <col min="1042" max="1042" width="1.375" style="163" customWidth="1"/>
    <col min="1043" max="1044" width="18.125" style="163" customWidth="1"/>
    <col min="1045" max="1052" width="5.625" style="163" customWidth="1"/>
    <col min="1053" max="1081" width="3.75" style="163" customWidth="1"/>
    <col min="1082" max="1089" width="4.75" style="163" customWidth="1"/>
    <col min="1090" max="1090" width="6.5" style="163" customWidth="1"/>
    <col min="1091" max="1095" width="3.75" style="163" customWidth="1"/>
    <col min="1096" max="1096" width="4" style="163" customWidth="1"/>
    <col min="1097" max="1097" width="2.875" style="163" customWidth="1"/>
    <col min="1098" max="1098" width="3.625" style="163" customWidth="1"/>
    <col min="1099" max="1280" width="9" style="163"/>
    <col min="1281" max="1281" width="1" style="163" customWidth="1"/>
    <col min="1282" max="1282" width="4.625" style="163" customWidth="1"/>
    <col min="1283" max="1283" width="2.125" style="163" customWidth="1"/>
    <col min="1284" max="1284" width="6.5" style="163" customWidth="1"/>
    <col min="1285" max="1285" width="1.875" style="163" customWidth="1"/>
    <col min="1286" max="1286" width="7.625" style="163" customWidth="1"/>
    <col min="1287" max="1287" width="4.625" style="163" customWidth="1"/>
    <col min="1288" max="1288" width="10.625" style="163" customWidth="1"/>
    <col min="1289" max="1289" width="7.625" style="163" customWidth="1"/>
    <col min="1290" max="1290" width="3.375" style="163" customWidth="1"/>
    <col min="1291" max="1291" width="12.625" style="163" customWidth="1"/>
    <col min="1292" max="1292" width="13.25" style="163" customWidth="1"/>
    <col min="1293" max="1294" width="8.5" style="163" customWidth="1"/>
    <col min="1295" max="1297" width="5.875" style="163" customWidth="1"/>
    <col min="1298" max="1298" width="1.375" style="163" customWidth="1"/>
    <col min="1299" max="1300" width="18.125" style="163" customWidth="1"/>
    <col min="1301" max="1308" width="5.625" style="163" customWidth="1"/>
    <col min="1309" max="1337" width="3.75" style="163" customWidth="1"/>
    <col min="1338" max="1345" width="4.75" style="163" customWidth="1"/>
    <col min="1346" max="1346" width="6.5" style="163" customWidth="1"/>
    <col min="1347" max="1351" width="3.75" style="163" customWidth="1"/>
    <col min="1352" max="1352" width="4" style="163" customWidth="1"/>
    <col min="1353" max="1353" width="2.875" style="163" customWidth="1"/>
    <col min="1354" max="1354" width="3.625" style="163" customWidth="1"/>
    <col min="1355" max="1536" width="9" style="163"/>
    <col min="1537" max="1537" width="1" style="163" customWidth="1"/>
    <col min="1538" max="1538" width="4.625" style="163" customWidth="1"/>
    <col min="1539" max="1539" width="2.125" style="163" customWidth="1"/>
    <col min="1540" max="1540" width="6.5" style="163" customWidth="1"/>
    <col min="1541" max="1541" width="1.875" style="163" customWidth="1"/>
    <col min="1542" max="1542" width="7.625" style="163" customWidth="1"/>
    <col min="1543" max="1543" width="4.625" style="163" customWidth="1"/>
    <col min="1544" max="1544" width="10.625" style="163" customWidth="1"/>
    <col min="1545" max="1545" width="7.625" style="163" customWidth="1"/>
    <col min="1546" max="1546" width="3.375" style="163" customWidth="1"/>
    <col min="1547" max="1547" width="12.625" style="163" customWidth="1"/>
    <col min="1548" max="1548" width="13.25" style="163" customWidth="1"/>
    <col min="1549" max="1550" width="8.5" style="163" customWidth="1"/>
    <col min="1551" max="1553" width="5.875" style="163" customWidth="1"/>
    <col min="1554" max="1554" width="1.375" style="163" customWidth="1"/>
    <col min="1555" max="1556" width="18.125" style="163" customWidth="1"/>
    <col min="1557" max="1564" width="5.625" style="163" customWidth="1"/>
    <col min="1565" max="1593" width="3.75" style="163" customWidth="1"/>
    <col min="1594" max="1601" width="4.75" style="163" customWidth="1"/>
    <col min="1602" max="1602" width="6.5" style="163" customWidth="1"/>
    <col min="1603" max="1607" width="3.75" style="163" customWidth="1"/>
    <col min="1608" max="1608" width="4" style="163" customWidth="1"/>
    <col min="1609" max="1609" width="2.875" style="163" customWidth="1"/>
    <col min="1610" max="1610" width="3.625" style="163" customWidth="1"/>
    <col min="1611" max="1792" width="9" style="163"/>
    <col min="1793" max="1793" width="1" style="163" customWidth="1"/>
    <col min="1794" max="1794" width="4.625" style="163" customWidth="1"/>
    <col min="1795" max="1795" width="2.125" style="163" customWidth="1"/>
    <col min="1796" max="1796" width="6.5" style="163" customWidth="1"/>
    <col min="1797" max="1797" width="1.875" style="163" customWidth="1"/>
    <col min="1798" max="1798" width="7.625" style="163" customWidth="1"/>
    <col min="1799" max="1799" width="4.625" style="163" customWidth="1"/>
    <col min="1800" max="1800" width="10.625" style="163" customWidth="1"/>
    <col min="1801" max="1801" width="7.625" style="163" customWidth="1"/>
    <col min="1802" max="1802" width="3.375" style="163" customWidth="1"/>
    <col min="1803" max="1803" width="12.625" style="163" customWidth="1"/>
    <col min="1804" max="1804" width="13.25" style="163" customWidth="1"/>
    <col min="1805" max="1806" width="8.5" style="163" customWidth="1"/>
    <col min="1807" max="1809" width="5.875" style="163" customWidth="1"/>
    <col min="1810" max="1810" width="1.375" style="163" customWidth="1"/>
    <col min="1811" max="1812" width="18.125" style="163" customWidth="1"/>
    <col min="1813" max="1820" width="5.625" style="163" customWidth="1"/>
    <col min="1821" max="1849" width="3.75" style="163" customWidth="1"/>
    <col min="1850" max="1857" width="4.75" style="163" customWidth="1"/>
    <col min="1858" max="1858" width="6.5" style="163" customWidth="1"/>
    <col min="1859" max="1863" width="3.75" style="163" customWidth="1"/>
    <col min="1864" max="1864" width="4" style="163" customWidth="1"/>
    <col min="1865" max="1865" width="2.875" style="163" customWidth="1"/>
    <col min="1866" max="1866" width="3.625" style="163" customWidth="1"/>
    <col min="1867" max="2048" width="9" style="163"/>
    <col min="2049" max="2049" width="1" style="163" customWidth="1"/>
    <col min="2050" max="2050" width="4.625" style="163" customWidth="1"/>
    <col min="2051" max="2051" width="2.125" style="163" customWidth="1"/>
    <col min="2052" max="2052" width="6.5" style="163" customWidth="1"/>
    <col min="2053" max="2053" width="1.875" style="163" customWidth="1"/>
    <col min="2054" max="2054" width="7.625" style="163" customWidth="1"/>
    <col min="2055" max="2055" width="4.625" style="163" customWidth="1"/>
    <col min="2056" max="2056" width="10.625" style="163" customWidth="1"/>
    <col min="2057" max="2057" width="7.625" style="163" customWidth="1"/>
    <col min="2058" max="2058" width="3.375" style="163" customWidth="1"/>
    <col min="2059" max="2059" width="12.625" style="163" customWidth="1"/>
    <col min="2060" max="2060" width="13.25" style="163" customWidth="1"/>
    <col min="2061" max="2062" width="8.5" style="163" customWidth="1"/>
    <col min="2063" max="2065" width="5.875" style="163" customWidth="1"/>
    <col min="2066" max="2066" width="1.375" style="163" customWidth="1"/>
    <col min="2067" max="2068" width="18.125" style="163" customWidth="1"/>
    <col min="2069" max="2076" width="5.625" style="163" customWidth="1"/>
    <col min="2077" max="2105" width="3.75" style="163" customWidth="1"/>
    <col min="2106" max="2113" width="4.75" style="163" customWidth="1"/>
    <col min="2114" max="2114" width="6.5" style="163" customWidth="1"/>
    <col min="2115" max="2119" width="3.75" style="163" customWidth="1"/>
    <col min="2120" max="2120" width="4" style="163" customWidth="1"/>
    <col min="2121" max="2121" width="2.875" style="163" customWidth="1"/>
    <col min="2122" max="2122" width="3.625" style="163" customWidth="1"/>
    <col min="2123" max="2304" width="9" style="163"/>
    <col min="2305" max="2305" width="1" style="163" customWidth="1"/>
    <col min="2306" max="2306" width="4.625" style="163" customWidth="1"/>
    <col min="2307" max="2307" width="2.125" style="163" customWidth="1"/>
    <col min="2308" max="2308" width="6.5" style="163" customWidth="1"/>
    <col min="2309" max="2309" width="1.875" style="163" customWidth="1"/>
    <col min="2310" max="2310" width="7.625" style="163" customWidth="1"/>
    <col min="2311" max="2311" width="4.625" style="163" customWidth="1"/>
    <col min="2312" max="2312" width="10.625" style="163" customWidth="1"/>
    <col min="2313" max="2313" width="7.625" style="163" customWidth="1"/>
    <col min="2314" max="2314" width="3.375" style="163" customWidth="1"/>
    <col min="2315" max="2315" width="12.625" style="163" customWidth="1"/>
    <col min="2316" max="2316" width="13.25" style="163" customWidth="1"/>
    <col min="2317" max="2318" width="8.5" style="163" customWidth="1"/>
    <col min="2319" max="2321" width="5.875" style="163" customWidth="1"/>
    <col min="2322" max="2322" width="1.375" style="163" customWidth="1"/>
    <col min="2323" max="2324" width="18.125" style="163" customWidth="1"/>
    <col min="2325" max="2332" width="5.625" style="163" customWidth="1"/>
    <col min="2333" max="2361" width="3.75" style="163" customWidth="1"/>
    <col min="2362" max="2369" width="4.75" style="163" customWidth="1"/>
    <col min="2370" max="2370" width="6.5" style="163" customWidth="1"/>
    <col min="2371" max="2375" width="3.75" style="163" customWidth="1"/>
    <col min="2376" max="2376" width="4" style="163" customWidth="1"/>
    <col min="2377" max="2377" width="2.875" style="163" customWidth="1"/>
    <col min="2378" max="2378" width="3.625" style="163" customWidth="1"/>
    <col min="2379" max="2560" width="9" style="163"/>
    <col min="2561" max="2561" width="1" style="163" customWidth="1"/>
    <col min="2562" max="2562" width="4.625" style="163" customWidth="1"/>
    <col min="2563" max="2563" width="2.125" style="163" customWidth="1"/>
    <col min="2564" max="2564" width="6.5" style="163" customWidth="1"/>
    <col min="2565" max="2565" width="1.875" style="163" customWidth="1"/>
    <col min="2566" max="2566" width="7.625" style="163" customWidth="1"/>
    <col min="2567" max="2567" width="4.625" style="163" customWidth="1"/>
    <col min="2568" max="2568" width="10.625" style="163" customWidth="1"/>
    <col min="2569" max="2569" width="7.625" style="163" customWidth="1"/>
    <col min="2570" max="2570" width="3.375" style="163" customWidth="1"/>
    <col min="2571" max="2571" width="12.625" style="163" customWidth="1"/>
    <col min="2572" max="2572" width="13.25" style="163" customWidth="1"/>
    <col min="2573" max="2574" width="8.5" style="163" customWidth="1"/>
    <col min="2575" max="2577" width="5.875" style="163" customWidth="1"/>
    <col min="2578" max="2578" width="1.375" style="163" customWidth="1"/>
    <col min="2579" max="2580" width="18.125" style="163" customWidth="1"/>
    <col min="2581" max="2588" width="5.625" style="163" customWidth="1"/>
    <col min="2589" max="2617" width="3.75" style="163" customWidth="1"/>
    <col min="2618" max="2625" width="4.75" style="163" customWidth="1"/>
    <col min="2626" max="2626" width="6.5" style="163" customWidth="1"/>
    <col min="2627" max="2631" width="3.75" style="163" customWidth="1"/>
    <col min="2632" max="2632" width="4" style="163" customWidth="1"/>
    <col min="2633" max="2633" width="2.875" style="163" customWidth="1"/>
    <col min="2634" max="2634" width="3.625" style="163" customWidth="1"/>
    <col min="2635" max="2816" width="9" style="163"/>
    <col min="2817" max="2817" width="1" style="163" customWidth="1"/>
    <col min="2818" max="2818" width="4.625" style="163" customWidth="1"/>
    <col min="2819" max="2819" width="2.125" style="163" customWidth="1"/>
    <col min="2820" max="2820" width="6.5" style="163" customWidth="1"/>
    <col min="2821" max="2821" width="1.875" style="163" customWidth="1"/>
    <col min="2822" max="2822" width="7.625" style="163" customWidth="1"/>
    <col min="2823" max="2823" width="4.625" style="163" customWidth="1"/>
    <col min="2824" max="2824" width="10.625" style="163" customWidth="1"/>
    <col min="2825" max="2825" width="7.625" style="163" customWidth="1"/>
    <col min="2826" max="2826" width="3.375" style="163" customWidth="1"/>
    <col min="2827" max="2827" width="12.625" style="163" customWidth="1"/>
    <col min="2828" max="2828" width="13.25" style="163" customWidth="1"/>
    <col min="2829" max="2830" width="8.5" style="163" customWidth="1"/>
    <col min="2831" max="2833" width="5.875" style="163" customWidth="1"/>
    <col min="2834" max="2834" width="1.375" style="163" customWidth="1"/>
    <col min="2835" max="2836" width="18.125" style="163" customWidth="1"/>
    <col min="2837" max="2844" width="5.625" style="163" customWidth="1"/>
    <col min="2845" max="2873" width="3.75" style="163" customWidth="1"/>
    <col min="2874" max="2881" width="4.75" style="163" customWidth="1"/>
    <col min="2882" max="2882" width="6.5" style="163" customWidth="1"/>
    <col min="2883" max="2887" width="3.75" style="163" customWidth="1"/>
    <col min="2888" max="2888" width="4" style="163" customWidth="1"/>
    <col min="2889" max="2889" width="2.875" style="163" customWidth="1"/>
    <col min="2890" max="2890" width="3.625" style="163" customWidth="1"/>
    <col min="2891" max="3072" width="9" style="163"/>
    <col min="3073" max="3073" width="1" style="163" customWidth="1"/>
    <col min="3074" max="3074" width="4.625" style="163" customWidth="1"/>
    <col min="3075" max="3075" width="2.125" style="163" customWidth="1"/>
    <col min="3076" max="3076" width="6.5" style="163" customWidth="1"/>
    <col min="3077" max="3077" width="1.875" style="163" customWidth="1"/>
    <col min="3078" max="3078" width="7.625" style="163" customWidth="1"/>
    <col min="3079" max="3079" width="4.625" style="163" customWidth="1"/>
    <col min="3080" max="3080" width="10.625" style="163" customWidth="1"/>
    <col min="3081" max="3081" width="7.625" style="163" customWidth="1"/>
    <col min="3082" max="3082" width="3.375" style="163" customWidth="1"/>
    <col min="3083" max="3083" width="12.625" style="163" customWidth="1"/>
    <col min="3084" max="3084" width="13.25" style="163" customWidth="1"/>
    <col min="3085" max="3086" width="8.5" style="163" customWidth="1"/>
    <col min="3087" max="3089" width="5.875" style="163" customWidth="1"/>
    <col min="3090" max="3090" width="1.375" style="163" customWidth="1"/>
    <col min="3091" max="3092" width="18.125" style="163" customWidth="1"/>
    <col min="3093" max="3100" width="5.625" style="163" customWidth="1"/>
    <col min="3101" max="3129" width="3.75" style="163" customWidth="1"/>
    <col min="3130" max="3137" width="4.75" style="163" customWidth="1"/>
    <col min="3138" max="3138" width="6.5" style="163" customWidth="1"/>
    <col min="3139" max="3143" width="3.75" style="163" customWidth="1"/>
    <col min="3144" max="3144" width="4" style="163" customWidth="1"/>
    <col min="3145" max="3145" width="2.875" style="163" customWidth="1"/>
    <col min="3146" max="3146" width="3.625" style="163" customWidth="1"/>
    <col min="3147" max="3328" width="9" style="163"/>
    <col min="3329" max="3329" width="1" style="163" customWidth="1"/>
    <col min="3330" max="3330" width="4.625" style="163" customWidth="1"/>
    <col min="3331" max="3331" width="2.125" style="163" customWidth="1"/>
    <col min="3332" max="3332" width="6.5" style="163" customWidth="1"/>
    <col min="3333" max="3333" width="1.875" style="163" customWidth="1"/>
    <col min="3334" max="3334" width="7.625" style="163" customWidth="1"/>
    <col min="3335" max="3335" width="4.625" style="163" customWidth="1"/>
    <col min="3336" max="3336" width="10.625" style="163" customWidth="1"/>
    <col min="3337" max="3337" width="7.625" style="163" customWidth="1"/>
    <col min="3338" max="3338" width="3.375" style="163" customWidth="1"/>
    <col min="3339" max="3339" width="12.625" style="163" customWidth="1"/>
    <col min="3340" max="3340" width="13.25" style="163" customWidth="1"/>
    <col min="3341" max="3342" width="8.5" style="163" customWidth="1"/>
    <col min="3343" max="3345" width="5.875" style="163" customWidth="1"/>
    <col min="3346" max="3346" width="1.375" style="163" customWidth="1"/>
    <col min="3347" max="3348" width="18.125" style="163" customWidth="1"/>
    <col min="3349" max="3356" width="5.625" style="163" customWidth="1"/>
    <col min="3357" max="3385" width="3.75" style="163" customWidth="1"/>
    <col min="3386" max="3393" width="4.75" style="163" customWidth="1"/>
    <col min="3394" max="3394" width="6.5" style="163" customWidth="1"/>
    <col min="3395" max="3399" width="3.75" style="163" customWidth="1"/>
    <col min="3400" max="3400" width="4" style="163" customWidth="1"/>
    <col min="3401" max="3401" width="2.875" style="163" customWidth="1"/>
    <col min="3402" max="3402" width="3.625" style="163" customWidth="1"/>
    <col min="3403" max="3584" width="9" style="163"/>
    <col min="3585" max="3585" width="1" style="163" customWidth="1"/>
    <col min="3586" max="3586" width="4.625" style="163" customWidth="1"/>
    <col min="3587" max="3587" width="2.125" style="163" customWidth="1"/>
    <col min="3588" max="3588" width="6.5" style="163" customWidth="1"/>
    <col min="3589" max="3589" width="1.875" style="163" customWidth="1"/>
    <col min="3590" max="3590" width="7.625" style="163" customWidth="1"/>
    <col min="3591" max="3591" width="4.625" style="163" customWidth="1"/>
    <col min="3592" max="3592" width="10.625" style="163" customWidth="1"/>
    <col min="3593" max="3593" width="7.625" style="163" customWidth="1"/>
    <col min="3594" max="3594" width="3.375" style="163" customWidth="1"/>
    <col min="3595" max="3595" width="12.625" style="163" customWidth="1"/>
    <col min="3596" max="3596" width="13.25" style="163" customWidth="1"/>
    <col min="3597" max="3598" width="8.5" style="163" customWidth="1"/>
    <col min="3599" max="3601" width="5.875" style="163" customWidth="1"/>
    <col min="3602" max="3602" width="1.375" style="163" customWidth="1"/>
    <col min="3603" max="3604" width="18.125" style="163" customWidth="1"/>
    <col min="3605" max="3612" width="5.625" style="163" customWidth="1"/>
    <col min="3613" max="3641" width="3.75" style="163" customWidth="1"/>
    <col min="3642" max="3649" width="4.75" style="163" customWidth="1"/>
    <col min="3650" max="3650" width="6.5" style="163" customWidth="1"/>
    <col min="3651" max="3655" width="3.75" style="163" customWidth="1"/>
    <col min="3656" max="3656" width="4" style="163" customWidth="1"/>
    <col min="3657" max="3657" width="2.875" style="163" customWidth="1"/>
    <col min="3658" max="3658" width="3.625" style="163" customWidth="1"/>
    <col min="3659" max="3840" width="9" style="163"/>
    <col min="3841" max="3841" width="1" style="163" customWidth="1"/>
    <col min="3842" max="3842" width="4.625" style="163" customWidth="1"/>
    <col min="3843" max="3843" width="2.125" style="163" customWidth="1"/>
    <col min="3844" max="3844" width="6.5" style="163" customWidth="1"/>
    <col min="3845" max="3845" width="1.875" style="163" customWidth="1"/>
    <col min="3846" max="3846" width="7.625" style="163" customWidth="1"/>
    <col min="3847" max="3847" width="4.625" style="163" customWidth="1"/>
    <col min="3848" max="3848" width="10.625" style="163" customWidth="1"/>
    <col min="3849" max="3849" width="7.625" style="163" customWidth="1"/>
    <col min="3850" max="3850" width="3.375" style="163" customWidth="1"/>
    <col min="3851" max="3851" width="12.625" style="163" customWidth="1"/>
    <col min="3852" max="3852" width="13.25" style="163" customWidth="1"/>
    <col min="3853" max="3854" width="8.5" style="163" customWidth="1"/>
    <col min="3855" max="3857" width="5.875" style="163" customWidth="1"/>
    <col min="3858" max="3858" width="1.375" style="163" customWidth="1"/>
    <col min="3859" max="3860" width="18.125" style="163" customWidth="1"/>
    <col min="3861" max="3868" width="5.625" style="163" customWidth="1"/>
    <col min="3869" max="3897" width="3.75" style="163" customWidth="1"/>
    <col min="3898" max="3905" width="4.75" style="163" customWidth="1"/>
    <col min="3906" max="3906" width="6.5" style="163" customWidth="1"/>
    <col min="3907" max="3911" width="3.75" style="163" customWidth="1"/>
    <col min="3912" max="3912" width="4" style="163" customWidth="1"/>
    <col min="3913" max="3913" width="2.875" style="163" customWidth="1"/>
    <col min="3914" max="3914" width="3.625" style="163" customWidth="1"/>
    <col min="3915" max="4096" width="9" style="163"/>
    <col min="4097" max="4097" width="1" style="163" customWidth="1"/>
    <col min="4098" max="4098" width="4.625" style="163" customWidth="1"/>
    <col min="4099" max="4099" width="2.125" style="163" customWidth="1"/>
    <col min="4100" max="4100" width="6.5" style="163" customWidth="1"/>
    <col min="4101" max="4101" width="1.875" style="163" customWidth="1"/>
    <col min="4102" max="4102" width="7.625" style="163" customWidth="1"/>
    <col min="4103" max="4103" width="4.625" style="163" customWidth="1"/>
    <col min="4104" max="4104" width="10.625" style="163" customWidth="1"/>
    <col min="4105" max="4105" width="7.625" style="163" customWidth="1"/>
    <col min="4106" max="4106" width="3.375" style="163" customWidth="1"/>
    <col min="4107" max="4107" width="12.625" style="163" customWidth="1"/>
    <col min="4108" max="4108" width="13.25" style="163" customWidth="1"/>
    <col min="4109" max="4110" width="8.5" style="163" customWidth="1"/>
    <col min="4111" max="4113" width="5.875" style="163" customWidth="1"/>
    <col min="4114" max="4114" width="1.375" style="163" customWidth="1"/>
    <col min="4115" max="4116" width="18.125" style="163" customWidth="1"/>
    <col min="4117" max="4124" width="5.625" style="163" customWidth="1"/>
    <col min="4125" max="4153" width="3.75" style="163" customWidth="1"/>
    <col min="4154" max="4161" width="4.75" style="163" customWidth="1"/>
    <col min="4162" max="4162" width="6.5" style="163" customWidth="1"/>
    <col min="4163" max="4167" width="3.75" style="163" customWidth="1"/>
    <col min="4168" max="4168" width="4" style="163" customWidth="1"/>
    <col min="4169" max="4169" width="2.875" style="163" customWidth="1"/>
    <col min="4170" max="4170" width="3.625" style="163" customWidth="1"/>
    <col min="4171" max="4352" width="9" style="163"/>
    <col min="4353" max="4353" width="1" style="163" customWidth="1"/>
    <col min="4354" max="4354" width="4.625" style="163" customWidth="1"/>
    <col min="4355" max="4355" width="2.125" style="163" customWidth="1"/>
    <col min="4356" max="4356" width="6.5" style="163" customWidth="1"/>
    <col min="4357" max="4357" width="1.875" style="163" customWidth="1"/>
    <col min="4358" max="4358" width="7.625" style="163" customWidth="1"/>
    <col min="4359" max="4359" width="4.625" style="163" customWidth="1"/>
    <col min="4360" max="4360" width="10.625" style="163" customWidth="1"/>
    <col min="4361" max="4361" width="7.625" style="163" customWidth="1"/>
    <col min="4362" max="4362" width="3.375" style="163" customWidth="1"/>
    <col min="4363" max="4363" width="12.625" style="163" customWidth="1"/>
    <col min="4364" max="4364" width="13.25" style="163" customWidth="1"/>
    <col min="4365" max="4366" width="8.5" style="163" customWidth="1"/>
    <col min="4367" max="4369" width="5.875" style="163" customWidth="1"/>
    <col min="4370" max="4370" width="1.375" style="163" customWidth="1"/>
    <col min="4371" max="4372" width="18.125" style="163" customWidth="1"/>
    <col min="4373" max="4380" width="5.625" style="163" customWidth="1"/>
    <col min="4381" max="4409" width="3.75" style="163" customWidth="1"/>
    <col min="4410" max="4417" width="4.75" style="163" customWidth="1"/>
    <col min="4418" max="4418" width="6.5" style="163" customWidth="1"/>
    <col min="4419" max="4423" width="3.75" style="163" customWidth="1"/>
    <col min="4424" max="4424" width="4" style="163" customWidth="1"/>
    <col min="4425" max="4425" width="2.875" style="163" customWidth="1"/>
    <col min="4426" max="4426" width="3.625" style="163" customWidth="1"/>
    <col min="4427" max="4608" width="9" style="163"/>
    <col min="4609" max="4609" width="1" style="163" customWidth="1"/>
    <col min="4610" max="4610" width="4.625" style="163" customWidth="1"/>
    <col min="4611" max="4611" width="2.125" style="163" customWidth="1"/>
    <col min="4612" max="4612" width="6.5" style="163" customWidth="1"/>
    <col min="4613" max="4613" width="1.875" style="163" customWidth="1"/>
    <col min="4614" max="4614" width="7.625" style="163" customWidth="1"/>
    <col min="4615" max="4615" width="4.625" style="163" customWidth="1"/>
    <col min="4616" max="4616" width="10.625" style="163" customWidth="1"/>
    <col min="4617" max="4617" width="7.625" style="163" customWidth="1"/>
    <col min="4618" max="4618" width="3.375" style="163" customWidth="1"/>
    <col min="4619" max="4619" width="12.625" style="163" customWidth="1"/>
    <col min="4620" max="4620" width="13.25" style="163" customWidth="1"/>
    <col min="4621" max="4622" width="8.5" style="163" customWidth="1"/>
    <col min="4623" max="4625" width="5.875" style="163" customWidth="1"/>
    <col min="4626" max="4626" width="1.375" style="163" customWidth="1"/>
    <col min="4627" max="4628" width="18.125" style="163" customWidth="1"/>
    <col min="4629" max="4636" width="5.625" style="163" customWidth="1"/>
    <col min="4637" max="4665" width="3.75" style="163" customWidth="1"/>
    <col min="4666" max="4673" width="4.75" style="163" customWidth="1"/>
    <col min="4674" max="4674" width="6.5" style="163" customWidth="1"/>
    <col min="4675" max="4679" width="3.75" style="163" customWidth="1"/>
    <col min="4680" max="4680" width="4" style="163" customWidth="1"/>
    <col min="4681" max="4681" width="2.875" style="163" customWidth="1"/>
    <col min="4682" max="4682" width="3.625" style="163" customWidth="1"/>
    <col min="4683" max="4864" width="9" style="163"/>
    <col min="4865" max="4865" width="1" style="163" customWidth="1"/>
    <col min="4866" max="4866" width="4.625" style="163" customWidth="1"/>
    <col min="4867" max="4867" width="2.125" style="163" customWidth="1"/>
    <col min="4868" max="4868" width="6.5" style="163" customWidth="1"/>
    <col min="4869" max="4869" width="1.875" style="163" customWidth="1"/>
    <col min="4870" max="4870" width="7.625" style="163" customWidth="1"/>
    <col min="4871" max="4871" width="4.625" style="163" customWidth="1"/>
    <col min="4872" max="4872" width="10.625" style="163" customWidth="1"/>
    <col min="4873" max="4873" width="7.625" style="163" customWidth="1"/>
    <col min="4874" max="4874" width="3.375" style="163" customWidth="1"/>
    <col min="4875" max="4875" width="12.625" style="163" customWidth="1"/>
    <col min="4876" max="4876" width="13.25" style="163" customWidth="1"/>
    <col min="4877" max="4878" width="8.5" style="163" customWidth="1"/>
    <col min="4879" max="4881" width="5.875" style="163" customWidth="1"/>
    <col min="4882" max="4882" width="1.375" style="163" customWidth="1"/>
    <col min="4883" max="4884" width="18.125" style="163" customWidth="1"/>
    <col min="4885" max="4892" width="5.625" style="163" customWidth="1"/>
    <col min="4893" max="4921" width="3.75" style="163" customWidth="1"/>
    <col min="4922" max="4929" width="4.75" style="163" customWidth="1"/>
    <col min="4930" max="4930" width="6.5" style="163" customWidth="1"/>
    <col min="4931" max="4935" width="3.75" style="163" customWidth="1"/>
    <col min="4936" max="4936" width="4" style="163" customWidth="1"/>
    <col min="4937" max="4937" width="2.875" style="163" customWidth="1"/>
    <col min="4938" max="4938" width="3.625" style="163" customWidth="1"/>
    <col min="4939" max="5120" width="9" style="163"/>
    <col min="5121" max="5121" width="1" style="163" customWidth="1"/>
    <col min="5122" max="5122" width="4.625" style="163" customWidth="1"/>
    <col min="5123" max="5123" width="2.125" style="163" customWidth="1"/>
    <col min="5124" max="5124" width="6.5" style="163" customWidth="1"/>
    <col min="5125" max="5125" width="1.875" style="163" customWidth="1"/>
    <col min="5126" max="5126" width="7.625" style="163" customWidth="1"/>
    <col min="5127" max="5127" width="4.625" style="163" customWidth="1"/>
    <col min="5128" max="5128" width="10.625" style="163" customWidth="1"/>
    <col min="5129" max="5129" width="7.625" style="163" customWidth="1"/>
    <col min="5130" max="5130" width="3.375" style="163" customWidth="1"/>
    <col min="5131" max="5131" width="12.625" style="163" customWidth="1"/>
    <col min="5132" max="5132" width="13.25" style="163" customWidth="1"/>
    <col min="5133" max="5134" width="8.5" style="163" customWidth="1"/>
    <col min="5135" max="5137" width="5.875" style="163" customWidth="1"/>
    <col min="5138" max="5138" width="1.375" style="163" customWidth="1"/>
    <col min="5139" max="5140" width="18.125" style="163" customWidth="1"/>
    <col min="5141" max="5148" width="5.625" style="163" customWidth="1"/>
    <col min="5149" max="5177" width="3.75" style="163" customWidth="1"/>
    <col min="5178" max="5185" width="4.75" style="163" customWidth="1"/>
    <col min="5186" max="5186" width="6.5" style="163" customWidth="1"/>
    <col min="5187" max="5191" width="3.75" style="163" customWidth="1"/>
    <col min="5192" max="5192" width="4" style="163" customWidth="1"/>
    <col min="5193" max="5193" width="2.875" style="163" customWidth="1"/>
    <col min="5194" max="5194" width="3.625" style="163" customWidth="1"/>
    <col min="5195" max="5376" width="9" style="163"/>
    <col min="5377" max="5377" width="1" style="163" customWidth="1"/>
    <col min="5378" max="5378" width="4.625" style="163" customWidth="1"/>
    <col min="5379" max="5379" width="2.125" style="163" customWidth="1"/>
    <col min="5380" max="5380" width="6.5" style="163" customWidth="1"/>
    <col min="5381" max="5381" width="1.875" style="163" customWidth="1"/>
    <col min="5382" max="5382" width="7.625" style="163" customWidth="1"/>
    <col min="5383" max="5383" width="4.625" style="163" customWidth="1"/>
    <col min="5384" max="5384" width="10.625" style="163" customWidth="1"/>
    <col min="5385" max="5385" width="7.625" style="163" customWidth="1"/>
    <col min="5386" max="5386" width="3.375" style="163" customWidth="1"/>
    <col min="5387" max="5387" width="12.625" style="163" customWidth="1"/>
    <col min="5388" max="5388" width="13.25" style="163" customWidth="1"/>
    <col min="5389" max="5390" width="8.5" style="163" customWidth="1"/>
    <col min="5391" max="5393" width="5.875" style="163" customWidth="1"/>
    <col min="5394" max="5394" width="1.375" style="163" customWidth="1"/>
    <col min="5395" max="5396" width="18.125" style="163" customWidth="1"/>
    <col min="5397" max="5404" width="5.625" style="163" customWidth="1"/>
    <col min="5405" max="5433" width="3.75" style="163" customWidth="1"/>
    <col min="5434" max="5441" width="4.75" style="163" customWidth="1"/>
    <col min="5442" max="5442" width="6.5" style="163" customWidth="1"/>
    <col min="5443" max="5447" width="3.75" style="163" customWidth="1"/>
    <col min="5448" max="5448" width="4" style="163" customWidth="1"/>
    <col min="5449" max="5449" width="2.875" style="163" customWidth="1"/>
    <col min="5450" max="5450" width="3.625" style="163" customWidth="1"/>
    <col min="5451" max="5632" width="9" style="163"/>
    <col min="5633" max="5633" width="1" style="163" customWidth="1"/>
    <col min="5634" max="5634" width="4.625" style="163" customWidth="1"/>
    <col min="5635" max="5635" width="2.125" style="163" customWidth="1"/>
    <col min="5636" max="5636" width="6.5" style="163" customWidth="1"/>
    <col min="5637" max="5637" width="1.875" style="163" customWidth="1"/>
    <col min="5638" max="5638" width="7.625" style="163" customWidth="1"/>
    <col min="5639" max="5639" width="4.625" style="163" customWidth="1"/>
    <col min="5640" max="5640" width="10.625" style="163" customWidth="1"/>
    <col min="5641" max="5641" width="7.625" style="163" customWidth="1"/>
    <col min="5642" max="5642" width="3.375" style="163" customWidth="1"/>
    <col min="5643" max="5643" width="12.625" style="163" customWidth="1"/>
    <col min="5644" max="5644" width="13.25" style="163" customWidth="1"/>
    <col min="5645" max="5646" width="8.5" style="163" customWidth="1"/>
    <col min="5647" max="5649" width="5.875" style="163" customWidth="1"/>
    <col min="5650" max="5650" width="1.375" style="163" customWidth="1"/>
    <col min="5651" max="5652" width="18.125" style="163" customWidth="1"/>
    <col min="5653" max="5660" width="5.625" style="163" customWidth="1"/>
    <col min="5661" max="5689" width="3.75" style="163" customWidth="1"/>
    <col min="5690" max="5697" width="4.75" style="163" customWidth="1"/>
    <col min="5698" max="5698" width="6.5" style="163" customWidth="1"/>
    <col min="5699" max="5703" width="3.75" style="163" customWidth="1"/>
    <col min="5704" max="5704" width="4" style="163" customWidth="1"/>
    <col min="5705" max="5705" width="2.875" style="163" customWidth="1"/>
    <col min="5706" max="5706" width="3.625" style="163" customWidth="1"/>
    <col min="5707" max="5888" width="9" style="163"/>
    <col min="5889" max="5889" width="1" style="163" customWidth="1"/>
    <col min="5890" max="5890" width="4.625" style="163" customWidth="1"/>
    <col min="5891" max="5891" width="2.125" style="163" customWidth="1"/>
    <col min="5892" max="5892" width="6.5" style="163" customWidth="1"/>
    <col min="5893" max="5893" width="1.875" style="163" customWidth="1"/>
    <col min="5894" max="5894" width="7.625" style="163" customWidth="1"/>
    <col min="5895" max="5895" width="4.625" style="163" customWidth="1"/>
    <col min="5896" max="5896" width="10.625" style="163" customWidth="1"/>
    <col min="5897" max="5897" width="7.625" style="163" customWidth="1"/>
    <col min="5898" max="5898" width="3.375" style="163" customWidth="1"/>
    <col min="5899" max="5899" width="12.625" style="163" customWidth="1"/>
    <col min="5900" max="5900" width="13.25" style="163" customWidth="1"/>
    <col min="5901" max="5902" width="8.5" style="163" customWidth="1"/>
    <col min="5903" max="5905" width="5.875" style="163" customWidth="1"/>
    <col min="5906" max="5906" width="1.375" style="163" customWidth="1"/>
    <col min="5907" max="5908" width="18.125" style="163" customWidth="1"/>
    <col min="5909" max="5916" width="5.625" style="163" customWidth="1"/>
    <col min="5917" max="5945" width="3.75" style="163" customWidth="1"/>
    <col min="5946" max="5953" width="4.75" style="163" customWidth="1"/>
    <col min="5954" max="5954" width="6.5" style="163" customWidth="1"/>
    <col min="5955" max="5959" width="3.75" style="163" customWidth="1"/>
    <col min="5960" max="5960" width="4" style="163" customWidth="1"/>
    <col min="5961" max="5961" width="2.875" style="163" customWidth="1"/>
    <col min="5962" max="5962" width="3.625" style="163" customWidth="1"/>
    <col min="5963" max="6144" width="9" style="163"/>
    <col min="6145" max="6145" width="1" style="163" customWidth="1"/>
    <col min="6146" max="6146" width="4.625" style="163" customWidth="1"/>
    <col min="6147" max="6147" width="2.125" style="163" customWidth="1"/>
    <col min="6148" max="6148" width="6.5" style="163" customWidth="1"/>
    <col min="6149" max="6149" width="1.875" style="163" customWidth="1"/>
    <col min="6150" max="6150" width="7.625" style="163" customWidth="1"/>
    <col min="6151" max="6151" width="4.625" style="163" customWidth="1"/>
    <col min="6152" max="6152" width="10.625" style="163" customWidth="1"/>
    <col min="6153" max="6153" width="7.625" style="163" customWidth="1"/>
    <col min="6154" max="6154" width="3.375" style="163" customWidth="1"/>
    <col min="6155" max="6155" width="12.625" style="163" customWidth="1"/>
    <col min="6156" max="6156" width="13.25" style="163" customWidth="1"/>
    <col min="6157" max="6158" width="8.5" style="163" customWidth="1"/>
    <col min="6159" max="6161" width="5.875" style="163" customWidth="1"/>
    <col min="6162" max="6162" width="1.375" style="163" customWidth="1"/>
    <col min="6163" max="6164" width="18.125" style="163" customWidth="1"/>
    <col min="6165" max="6172" width="5.625" style="163" customWidth="1"/>
    <col min="6173" max="6201" width="3.75" style="163" customWidth="1"/>
    <col min="6202" max="6209" width="4.75" style="163" customWidth="1"/>
    <col min="6210" max="6210" width="6.5" style="163" customWidth="1"/>
    <col min="6211" max="6215" width="3.75" style="163" customWidth="1"/>
    <col min="6216" max="6216" width="4" style="163" customWidth="1"/>
    <col min="6217" max="6217" width="2.875" style="163" customWidth="1"/>
    <col min="6218" max="6218" width="3.625" style="163" customWidth="1"/>
    <col min="6219" max="6400" width="9" style="163"/>
    <col min="6401" max="6401" width="1" style="163" customWidth="1"/>
    <col min="6402" max="6402" width="4.625" style="163" customWidth="1"/>
    <col min="6403" max="6403" width="2.125" style="163" customWidth="1"/>
    <col min="6404" max="6404" width="6.5" style="163" customWidth="1"/>
    <col min="6405" max="6405" width="1.875" style="163" customWidth="1"/>
    <col min="6406" max="6406" width="7.625" style="163" customWidth="1"/>
    <col min="6407" max="6407" width="4.625" style="163" customWidth="1"/>
    <col min="6408" max="6408" width="10.625" style="163" customWidth="1"/>
    <col min="6409" max="6409" width="7.625" style="163" customWidth="1"/>
    <col min="6410" max="6410" width="3.375" style="163" customWidth="1"/>
    <col min="6411" max="6411" width="12.625" style="163" customWidth="1"/>
    <col min="6412" max="6412" width="13.25" style="163" customWidth="1"/>
    <col min="6413" max="6414" width="8.5" style="163" customWidth="1"/>
    <col min="6415" max="6417" width="5.875" style="163" customWidth="1"/>
    <col min="6418" max="6418" width="1.375" style="163" customWidth="1"/>
    <col min="6419" max="6420" width="18.125" style="163" customWidth="1"/>
    <col min="6421" max="6428" width="5.625" style="163" customWidth="1"/>
    <col min="6429" max="6457" width="3.75" style="163" customWidth="1"/>
    <col min="6458" max="6465" width="4.75" style="163" customWidth="1"/>
    <col min="6466" max="6466" width="6.5" style="163" customWidth="1"/>
    <col min="6467" max="6471" width="3.75" style="163" customWidth="1"/>
    <col min="6472" max="6472" width="4" style="163" customWidth="1"/>
    <col min="6473" max="6473" width="2.875" style="163" customWidth="1"/>
    <col min="6474" max="6474" width="3.625" style="163" customWidth="1"/>
    <col min="6475" max="6656" width="9" style="163"/>
    <col min="6657" max="6657" width="1" style="163" customWidth="1"/>
    <col min="6658" max="6658" width="4.625" style="163" customWidth="1"/>
    <col min="6659" max="6659" width="2.125" style="163" customWidth="1"/>
    <col min="6660" max="6660" width="6.5" style="163" customWidth="1"/>
    <col min="6661" max="6661" width="1.875" style="163" customWidth="1"/>
    <col min="6662" max="6662" width="7.625" style="163" customWidth="1"/>
    <col min="6663" max="6663" width="4.625" style="163" customWidth="1"/>
    <col min="6664" max="6664" width="10.625" style="163" customWidth="1"/>
    <col min="6665" max="6665" width="7.625" style="163" customWidth="1"/>
    <col min="6666" max="6666" width="3.375" style="163" customWidth="1"/>
    <col min="6667" max="6667" width="12.625" style="163" customWidth="1"/>
    <col min="6668" max="6668" width="13.25" style="163" customWidth="1"/>
    <col min="6669" max="6670" width="8.5" style="163" customWidth="1"/>
    <col min="6671" max="6673" width="5.875" style="163" customWidth="1"/>
    <col min="6674" max="6674" width="1.375" style="163" customWidth="1"/>
    <col min="6675" max="6676" width="18.125" style="163" customWidth="1"/>
    <col min="6677" max="6684" width="5.625" style="163" customWidth="1"/>
    <col min="6685" max="6713" width="3.75" style="163" customWidth="1"/>
    <col min="6714" max="6721" width="4.75" style="163" customWidth="1"/>
    <col min="6722" max="6722" width="6.5" style="163" customWidth="1"/>
    <col min="6723" max="6727" width="3.75" style="163" customWidth="1"/>
    <col min="6728" max="6728" width="4" style="163" customWidth="1"/>
    <col min="6729" max="6729" width="2.875" style="163" customWidth="1"/>
    <col min="6730" max="6730" width="3.625" style="163" customWidth="1"/>
    <col min="6731" max="6912" width="9" style="163"/>
    <col min="6913" max="6913" width="1" style="163" customWidth="1"/>
    <col min="6914" max="6914" width="4.625" style="163" customWidth="1"/>
    <col min="6915" max="6915" width="2.125" style="163" customWidth="1"/>
    <col min="6916" max="6916" width="6.5" style="163" customWidth="1"/>
    <col min="6917" max="6917" width="1.875" style="163" customWidth="1"/>
    <col min="6918" max="6918" width="7.625" style="163" customWidth="1"/>
    <col min="6919" max="6919" width="4.625" style="163" customWidth="1"/>
    <col min="6920" max="6920" width="10.625" style="163" customWidth="1"/>
    <col min="6921" max="6921" width="7.625" style="163" customWidth="1"/>
    <col min="6922" max="6922" width="3.375" style="163" customWidth="1"/>
    <col min="6923" max="6923" width="12.625" style="163" customWidth="1"/>
    <col min="6924" max="6924" width="13.25" style="163" customWidth="1"/>
    <col min="6925" max="6926" width="8.5" style="163" customWidth="1"/>
    <col min="6927" max="6929" width="5.875" style="163" customWidth="1"/>
    <col min="6930" max="6930" width="1.375" style="163" customWidth="1"/>
    <col min="6931" max="6932" width="18.125" style="163" customWidth="1"/>
    <col min="6933" max="6940" width="5.625" style="163" customWidth="1"/>
    <col min="6941" max="6969" width="3.75" style="163" customWidth="1"/>
    <col min="6970" max="6977" width="4.75" style="163" customWidth="1"/>
    <col min="6978" max="6978" width="6.5" style="163" customWidth="1"/>
    <col min="6979" max="6983" width="3.75" style="163" customWidth="1"/>
    <col min="6984" max="6984" width="4" style="163" customWidth="1"/>
    <col min="6985" max="6985" width="2.875" style="163" customWidth="1"/>
    <col min="6986" max="6986" width="3.625" style="163" customWidth="1"/>
    <col min="6987" max="7168" width="9" style="163"/>
    <col min="7169" max="7169" width="1" style="163" customWidth="1"/>
    <col min="7170" max="7170" width="4.625" style="163" customWidth="1"/>
    <col min="7171" max="7171" width="2.125" style="163" customWidth="1"/>
    <col min="7172" max="7172" width="6.5" style="163" customWidth="1"/>
    <col min="7173" max="7173" width="1.875" style="163" customWidth="1"/>
    <col min="7174" max="7174" width="7.625" style="163" customWidth="1"/>
    <col min="7175" max="7175" width="4.625" style="163" customWidth="1"/>
    <col min="7176" max="7176" width="10.625" style="163" customWidth="1"/>
    <col min="7177" max="7177" width="7.625" style="163" customWidth="1"/>
    <col min="7178" max="7178" width="3.375" style="163" customWidth="1"/>
    <col min="7179" max="7179" width="12.625" style="163" customWidth="1"/>
    <col min="7180" max="7180" width="13.25" style="163" customWidth="1"/>
    <col min="7181" max="7182" width="8.5" style="163" customWidth="1"/>
    <col min="7183" max="7185" width="5.875" style="163" customWidth="1"/>
    <col min="7186" max="7186" width="1.375" style="163" customWidth="1"/>
    <col min="7187" max="7188" width="18.125" style="163" customWidth="1"/>
    <col min="7189" max="7196" width="5.625" style="163" customWidth="1"/>
    <col min="7197" max="7225" width="3.75" style="163" customWidth="1"/>
    <col min="7226" max="7233" width="4.75" style="163" customWidth="1"/>
    <col min="7234" max="7234" width="6.5" style="163" customWidth="1"/>
    <col min="7235" max="7239" width="3.75" style="163" customWidth="1"/>
    <col min="7240" max="7240" width="4" style="163" customWidth="1"/>
    <col min="7241" max="7241" width="2.875" style="163" customWidth="1"/>
    <col min="7242" max="7242" width="3.625" style="163" customWidth="1"/>
    <col min="7243" max="7424" width="9" style="163"/>
    <col min="7425" max="7425" width="1" style="163" customWidth="1"/>
    <col min="7426" max="7426" width="4.625" style="163" customWidth="1"/>
    <col min="7427" max="7427" width="2.125" style="163" customWidth="1"/>
    <col min="7428" max="7428" width="6.5" style="163" customWidth="1"/>
    <col min="7429" max="7429" width="1.875" style="163" customWidth="1"/>
    <col min="7430" max="7430" width="7.625" style="163" customWidth="1"/>
    <col min="7431" max="7431" width="4.625" style="163" customWidth="1"/>
    <col min="7432" max="7432" width="10.625" style="163" customWidth="1"/>
    <col min="7433" max="7433" width="7.625" style="163" customWidth="1"/>
    <col min="7434" max="7434" width="3.375" style="163" customWidth="1"/>
    <col min="7435" max="7435" width="12.625" style="163" customWidth="1"/>
    <col min="7436" max="7436" width="13.25" style="163" customWidth="1"/>
    <col min="7437" max="7438" width="8.5" style="163" customWidth="1"/>
    <col min="7439" max="7441" width="5.875" style="163" customWidth="1"/>
    <col min="7442" max="7442" width="1.375" style="163" customWidth="1"/>
    <col min="7443" max="7444" width="18.125" style="163" customWidth="1"/>
    <col min="7445" max="7452" width="5.625" style="163" customWidth="1"/>
    <col min="7453" max="7481" width="3.75" style="163" customWidth="1"/>
    <col min="7482" max="7489" width="4.75" style="163" customWidth="1"/>
    <col min="7490" max="7490" width="6.5" style="163" customWidth="1"/>
    <col min="7491" max="7495" width="3.75" style="163" customWidth="1"/>
    <col min="7496" max="7496" width="4" style="163" customWidth="1"/>
    <col min="7497" max="7497" width="2.875" style="163" customWidth="1"/>
    <col min="7498" max="7498" width="3.625" style="163" customWidth="1"/>
    <col min="7499" max="7680" width="9" style="163"/>
    <col min="7681" max="7681" width="1" style="163" customWidth="1"/>
    <col min="7682" max="7682" width="4.625" style="163" customWidth="1"/>
    <col min="7683" max="7683" width="2.125" style="163" customWidth="1"/>
    <col min="7684" max="7684" width="6.5" style="163" customWidth="1"/>
    <col min="7685" max="7685" width="1.875" style="163" customWidth="1"/>
    <col min="7686" max="7686" width="7.625" style="163" customWidth="1"/>
    <col min="7687" max="7687" width="4.625" style="163" customWidth="1"/>
    <col min="7688" max="7688" width="10.625" style="163" customWidth="1"/>
    <col min="7689" max="7689" width="7.625" style="163" customWidth="1"/>
    <col min="7690" max="7690" width="3.375" style="163" customWidth="1"/>
    <col min="7691" max="7691" width="12.625" style="163" customWidth="1"/>
    <col min="7692" max="7692" width="13.25" style="163" customWidth="1"/>
    <col min="7693" max="7694" width="8.5" style="163" customWidth="1"/>
    <col min="7695" max="7697" width="5.875" style="163" customWidth="1"/>
    <col min="7698" max="7698" width="1.375" style="163" customWidth="1"/>
    <col min="7699" max="7700" width="18.125" style="163" customWidth="1"/>
    <col min="7701" max="7708" width="5.625" style="163" customWidth="1"/>
    <col min="7709" max="7737" width="3.75" style="163" customWidth="1"/>
    <col min="7738" max="7745" width="4.75" style="163" customWidth="1"/>
    <col min="7746" max="7746" width="6.5" style="163" customWidth="1"/>
    <col min="7747" max="7751" width="3.75" style="163" customWidth="1"/>
    <col min="7752" max="7752" width="4" style="163" customWidth="1"/>
    <col min="7753" max="7753" width="2.875" style="163" customWidth="1"/>
    <col min="7754" max="7754" width="3.625" style="163" customWidth="1"/>
    <col min="7755" max="7936" width="9" style="163"/>
    <col min="7937" max="7937" width="1" style="163" customWidth="1"/>
    <col min="7938" max="7938" width="4.625" style="163" customWidth="1"/>
    <col min="7939" max="7939" width="2.125" style="163" customWidth="1"/>
    <col min="7940" max="7940" width="6.5" style="163" customWidth="1"/>
    <col min="7941" max="7941" width="1.875" style="163" customWidth="1"/>
    <col min="7942" max="7942" width="7.625" style="163" customWidth="1"/>
    <col min="7943" max="7943" width="4.625" style="163" customWidth="1"/>
    <col min="7944" max="7944" width="10.625" style="163" customWidth="1"/>
    <col min="7945" max="7945" width="7.625" style="163" customWidth="1"/>
    <col min="7946" max="7946" width="3.375" style="163" customWidth="1"/>
    <col min="7947" max="7947" width="12.625" style="163" customWidth="1"/>
    <col min="7948" max="7948" width="13.25" style="163" customWidth="1"/>
    <col min="7949" max="7950" width="8.5" style="163" customWidth="1"/>
    <col min="7951" max="7953" width="5.875" style="163" customWidth="1"/>
    <col min="7954" max="7954" width="1.375" style="163" customWidth="1"/>
    <col min="7955" max="7956" width="18.125" style="163" customWidth="1"/>
    <col min="7957" max="7964" width="5.625" style="163" customWidth="1"/>
    <col min="7965" max="7993" width="3.75" style="163" customWidth="1"/>
    <col min="7994" max="8001" width="4.75" style="163" customWidth="1"/>
    <col min="8002" max="8002" width="6.5" style="163" customWidth="1"/>
    <col min="8003" max="8007" width="3.75" style="163" customWidth="1"/>
    <col min="8008" max="8008" width="4" style="163" customWidth="1"/>
    <col min="8009" max="8009" width="2.875" style="163" customWidth="1"/>
    <col min="8010" max="8010" width="3.625" style="163" customWidth="1"/>
    <col min="8011" max="8192" width="9" style="163"/>
    <col min="8193" max="8193" width="1" style="163" customWidth="1"/>
    <col min="8194" max="8194" width="4.625" style="163" customWidth="1"/>
    <col min="8195" max="8195" width="2.125" style="163" customWidth="1"/>
    <col min="8196" max="8196" width="6.5" style="163" customWidth="1"/>
    <col min="8197" max="8197" width="1.875" style="163" customWidth="1"/>
    <col min="8198" max="8198" width="7.625" style="163" customWidth="1"/>
    <col min="8199" max="8199" width="4.625" style="163" customWidth="1"/>
    <col min="8200" max="8200" width="10.625" style="163" customWidth="1"/>
    <col min="8201" max="8201" width="7.625" style="163" customWidth="1"/>
    <col min="8202" max="8202" width="3.375" style="163" customWidth="1"/>
    <col min="8203" max="8203" width="12.625" style="163" customWidth="1"/>
    <col min="8204" max="8204" width="13.25" style="163" customWidth="1"/>
    <col min="8205" max="8206" width="8.5" style="163" customWidth="1"/>
    <col min="8207" max="8209" width="5.875" style="163" customWidth="1"/>
    <col min="8210" max="8210" width="1.375" style="163" customWidth="1"/>
    <col min="8211" max="8212" width="18.125" style="163" customWidth="1"/>
    <col min="8213" max="8220" width="5.625" style="163" customWidth="1"/>
    <col min="8221" max="8249" width="3.75" style="163" customWidth="1"/>
    <col min="8250" max="8257" width="4.75" style="163" customWidth="1"/>
    <col min="8258" max="8258" width="6.5" style="163" customWidth="1"/>
    <col min="8259" max="8263" width="3.75" style="163" customWidth="1"/>
    <col min="8264" max="8264" width="4" style="163" customWidth="1"/>
    <col min="8265" max="8265" width="2.875" style="163" customWidth="1"/>
    <col min="8266" max="8266" width="3.625" style="163" customWidth="1"/>
    <col min="8267" max="8448" width="9" style="163"/>
    <col min="8449" max="8449" width="1" style="163" customWidth="1"/>
    <col min="8450" max="8450" width="4.625" style="163" customWidth="1"/>
    <col min="8451" max="8451" width="2.125" style="163" customWidth="1"/>
    <col min="8452" max="8452" width="6.5" style="163" customWidth="1"/>
    <col min="8453" max="8453" width="1.875" style="163" customWidth="1"/>
    <col min="8454" max="8454" width="7.625" style="163" customWidth="1"/>
    <col min="8455" max="8455" width="4.625" style="163" customWidth="1"/>
    <col min="8456" max="8456" width="10.625" style="163" customWidth="1"/>
    <col min="8457" max="8457" width="7.625" style="163" customWidth="1"/>
    <col min="8458" max="8458" width="3.375" style="163" customWidth="1"/>
    <col min="8459" max="8459" width="12.625" style="163" customWidth="1"/>
    <col min="8460" max="8460" width="13.25" style="163" customWidth="1"/>
    <col min="8461" max="8462" width="8.5" style="163" customWidth="1"/>
    <col min="8463" max="8465" width="5.875" style="163" customWidth="1"/>
    <col min="8466" max="8466" width="1.375" style="163" customWidth="1"/>
    <col min="8467" max="8468" width="18.125" style="163" customWidth="1"/>
    <col min="8469" max="8476" width="5.625" style="163" customWidth="1"/>
    <col min="8477" max="8505" width="3.75" style="163" customWidth="1"/>
    <col min="8506" max="8513" width="4.75" style="163" customWidth="1"/>
    <col min="8514" max="8514" width="6.5" style="163" customWidth="1"/>
    <col min="8515" max="8519" width="3.75" style="163" customWidth="1"/>
    <col min="8520" max="8520" width="4" style="163" customWidth="1"/>
    <col min="8521" max="8521" width="2.875" style="163" customWidth="1"/>
    <col min="8522" max="8522" width="3.625" style="163" customWidth="1"/>
    <col min="8523" max="8704" width="9" style="163"/>
    <col min="8705" max="8705" width="1" style="163" customWidth="1"/>
    <col min="8706" max="8706" width="4.625" style="163" customWidth="1"/>
    <col min="8707" max="8707" width="2.125" style="163" customWidth="1"/>
    <col min="8708" max="8708" width="6.5" style="163" customWidth="1"/>
    <col min="8709" max="8709" width="1.875" style="163" customWidth="1"/>
    <col min="8710" max="8710" width="7.625" style="163" customWidth="1"/>
    <col min="8711" max="8711" width="4.625" style="163" customWidth="1"/>
    <col min="8712" max="8712" width="10.625" style="163" customWidth="1"/>
    <col min="8713" max="8713" width="7.625" style="163" customWidth="1"/>
    <col min="8714" max="8714" width="3.375" style="163" customWidth="1"/>
    <col min="8715" max="8715" width="12.625" style="163" customWidth="1"/>
    <col min="8716" max="8716" width="13.25" style="163" customWidth="1"/>
    <col min="8717" max="8718" width="8.5" style="163" customWidth="1"/>
    <col min="8719" max="8721" width="5.875" style="163" customWidth="1"/>
    <col min="8722" max="8722" width="1.375" style="163" customWidth="1"/>
    <col min="8723" max="8724" width="18.125" style="163" customWidth="1"/>
    <col min="8725" max="8732" width="5.625" style="163" customWidth="1"/>
    <col min="8733" max="8761" width="3.75" style="163" customWidth="1"/>
    <col min="8762" max="8769" width="4.75" style="163" customWidth="1"/>
    <col min="8770" max="8770" width="6.5" style="163" customWidth="1"/>
    <col min="8771" max="8775" width="3.75" style="163" customWidth="1"/>
    <col min="8776" max="8776" width="4" style="163" customWidth="1"/>
    <col min="8777" max="8777" width="2.875" style="163" customWidth="1"/>
    <col min="8778" max="8778" width="3.625" style="163" customWidth="1"/>
    <col min="8779" max="8960" width="9" style="163"/>
    <col min="8961" max="8961" width="1" style="163" customWidth="1"/>
    <col min="8962" max="8962" width="4.625" style="163" customWidth="1"/>
    <col min="8963" max="8963" width="2.125" style="163" customWidth="1"/>
    <col min="8964" max="8964" width="6.5" style="163" customWidth="1"/>
    <col min="8965" max="8965" width="1.875" style="163" customWidth="1"/>
    <col min="8966" max="8966" width="7.625" style="163" customWidth="1"/>
    <col min="8967" max="8967" width="4.625" style="163" customWidth="1"/>
    <col min="8968" max="8968" width="10.625" style="163" customWidth="1"/>
    <col min="8969" max="8969" width="7.625" style="163" customWidth="1"/>
    <col min="8970" max="8970" width="3.375" style="163" customWidth="1"/>
    <col min="8971" max="8971" width="12.625" style="163" customWidth="1"/>
    <col min="8972" max="8972" width="13.25" style="163" customWidth="1"/>
    <col min="8973" max="8974" width="8.5" style="163" customWidth="1"/>
    <col min="8975" max="8977" width="5.875" style="163" customWidth="1"/>
    <col min="8978" max="8978" width="1.375" style="163" customWidth="1"/>
    <col min="8979" max="8980" width="18.125" style="163" customWidth="1"/>
    <col min="8981" max="8988" width="5.625" style="163" customWidth="1"/>
    <col min="8989" max="9017" width="3.75" style="163" customWidth="1"/>
    <col min="9018" max="9025" width="4.75" style="163" customWidth="1"/>
    <col min="9026" max="9026" width="6.5" style="163" customWidth="1"/>
    <col min="9027" max="9031" width="3.75" style="163" customWidth="1"/>
    <col min="9032" max="9032" width="4" style="163" customWidth="1"/>
    <col min="9033" max="9033" width="2.875" style="163" customWidth="1"/>
    <col min="9034" max="9034" width="3.625" style="163" customWidth="1"/>
    <col min="9035" max="9216" width="9" style="163"/>
    <col min="9217" max="9217" width="1" style="163" customWidth="1"/>
    <col min="9218" max="9218" width="4.625" style="163" customWidth="1"/>
    <col min="9219" max="9219" width="2.125" style="163" customWidth="1"/>
    <col min="9220" max="9220" width="6.5" style="163" customWidth="1"/>
    <col min="9221" max="9221" width="1.875" style="163" customWidth="1"/>
    <col min="9222" max="9222" width="7.625" style="163" customWidth="1"/>
    <col min="9223" max="9223" width="4.625" style="163" customWidth="1"/>
    <col min="9224" max="9224" width="10.625" style="163" customWidth="1"/>
    <col min="9225" max="9225" width="7.625" style="163" customWidth="1"/>
    <col min="9226" max="9226" width="3.375" style="163" customWidth="1"/>
    <col min="9227" max="9227" width="12.625" style="163" customWidth="1"/>
    <col min="9228" max="9228" width="13.25" style="163" customWidth="1"/>
    <col min="9229" max="9230" width="8.5" style="163" customWidth="1"/>
    <col min="9231" max="9233" width="5.875" style="163" customWidth="1"/>
    <col min="9234" max="9234" width="1.375" style="163" customWidth="1"/>
    <col min="9235" max="9236" width="18.125" style="163" customWidth="1"/>
    <col min="9237" max="9244" width="5.625" style="163" customWidth="1"/>
    <col min="9245" max="9273" width="3.75" style="163" customWidth="1"/>
    <col min="9274" max="9281" width="4.75" style="163" customWidth="1"/>
    <col min="9282" max="9282" width="6.5" style="163" customWidth="1"/>
    <col min="9283" max="9287" width="3.75" style="163" customWidth="1"/>
    <col min="9288" max="9288" width="4" style="163" customWidth="1"/>
    <col min="9289" max="9289" width="2.875" style="163" customWidth="1"/>
    <col min="9290" max="9290" width="3.625" style="163" customWidth="1"/>
    <col min="9291" max="9472" width="9" style="163"/>
    <col min="9473" max="9473" width="1" style="163" customWidth="1"/>
    <col min="9474" max="9474" width="4.625" style="163" customWidth="1"/>
    <col min="9475" max="9475" width="2.125" style="163" customWidth="1"/>
    <col min="9476" max="9476" width="6.5" style="163" customWidth="1"/>
    <col min="9477" max="9477" width="1.875" style="163" customWidth="1"/>
    <col min="9478" max="9478" width="7.625" style="163" customWidth="1"/>
    <col min="9479" max="9479" width="4.625" style="163" customWidth="1"/>
    <col min="9480" max="9480" width="10.625" style="163" customWidth="1"/>
    <col min="9481" max="9481" width="7.625" style="163" customWidth="1"/>
    <col min="9482" max="9482" width="3.375" style="163" customWidth="1"/>
    <col min="9483" max="9483" width="12.625" style="163" customWidth="1"/>
    <col min="9484" max="9484" width="13.25" style="163" customWidth="1"/>
    <col min="9485" max="9486" width="8.5" style="163" customWidth="1"/>
    <col min="9487" max="9489" width="5.875" style="163" customWidth="1"/>
    <col min="9490" max="9490" width="1.375" style="163" customWidth="1"/>
    <col min="9491" max="9492" width="18.125" style="163" customWidth="1"/>
    <col min="9493" max="9500" width="5.625" style="163" customWidth="1"/>
    <col min="9501" max="9529" width="3.75" style="163" customWidth="1"/>
    <col min="9530" max="9537" width="4.75" style="163" customWidth="1"/>
    <col min="9538" max="9538" width="6.5" style="163" customWidth="1"/>
    <col min="9539" max="9543" width="3.75" style="163" customWidth="1"/>
    <col min="9544" max="9544" width="4" style="163" customWidth="1"/>
    <col min="9545" max="9545" width="2.875" style="163" customWidth="1"/>
    <col min="9546" max="9546" width="3.625" style="163" customWidth="1"/>
    <col min="9547" max="9728" width="9" style="163"/>
    <col min="9729" max="9729" width="1" style="163" customWidth="1"/>
    <col min="9730" max="9730" width="4.625" style="163" customWidth="1"/>
    <col min="9731" max="9731" width="2.125" style="163" customWidth="1"/>
    <col min="9732" max="9732" width="6.5" style="163" customWidth="1"/>
    <col min="9733" max="9733" width="1.875" style="163" customWidth="1"/>
    <col min="9734" max="9734" width="7.625" style="163" customWidth="1"/>
    <col min="9735" max="9735" width="4.625" style="163" customWidth="1"/>
    <col min="9736" max="9736" width="10.625" style="163" customWidth="1"/>
    <col min="9737" max="9737" width="7.625" style="163" customWidth="1"/>
    <col min="9738" max="9738" width="3.375" style="163" customWidth="1"/>
    <col min="9739" max="9739" width="12.625" style="163" customWidth="1"/>
    <col min="9740" max="9740" width="13.25" style="163" customWidth="1"/>
    <col min="9741" max="9742" width="8.5" style="163" customWidth="1"/>
    <col min="9743" max="9745" width="5.875" style="163" customWidth="1"/>
    <col min="9746" max="9746" width="1.375" style="163" customWidth="1"/>
    <col min="9747" max="9748" width="18.125" style="163" customWidth="1"/>
    <col min="9749" max="9756" width="5.625" style="163" customWidth="1"/>
    <col min="9757" max="9785" width="3.75" style="163" customWidth="1"/>
    <col min="9786" max="9793" width="4.75" style="163" customWidth="1"/>
    <col min="9794" max="9794" width="6.5" style="163" customWidth="1"/>
    <col min="9795" max="9799" width="3.75" style="163" customWidth="1"/>
    <col min="9800" max="9800" width="4" style="163" customWidth="1"/>
    <col min="9801" max="9801" width="2.875" style="163" customWidth="1"/>
    <col min="9802" max="9802" width="3.625" style="163" customWidth="1"/>
    <col min="9803" max="9984" width="9" style="163"/>
    <col min="9985" max="9985" width="1" style="163" customWidth="1"/>
    <col min="9986" max="9986" width="4.625" style="163" customWidth="1"/>
    <col min="9987" max="9987" width="2.125" style="163" customWidth="1"/>
    <col min="9988" max="9988" width="6.5" style="163" customWidth="1"/>
    <col min="9989" max="9989" width="1.875" style="163" customWidth="1"/>
    <col min="9990" max="9990" width="7.625" style="163" customWidth="1"/>
    <col min="9991" max="9991" width="4.625" style="163" customWidth="1"/>
    <col min="9992" max="9992" width="10.625" style="163" customWidth="1"/>
    <col min="9993" max="9993" width="7.625" style="163" customWidth="1"/>
    <col min="9994" max="9994" width="3.375" style="163" customWidth="1"/>
    <col min="9995" max="9995" width="12.625" style="163" customWidth="1"/>
    <col min="9996" max="9996" width="13.25" style="163" customWidth="1"/>
    <col min="9997" max="9998" width="8.5" style="163" customWidth="1"/>
    <col min="9999" max="10001" width="5.875" style="163" customWidth="1"/>
    <col min="10002" max="10002" width="1.375" style="163" customWidth="1"/>
    <col min="10003" max="10004" width="18.125" style="163" customWidth="1"/>
    <col min="10005" max="10012" width="5.625" style="163" customWidth="1"/>
    <col min="10013" max="10041" width="3.75" style="163" customWidth="1"/>
    <col min="10042" max="10049" width="4.75" style="163" customWidth="1"/>
    <col min="10050" max="10050" width="6.5" style="163" customWidth="1"/>
    <col min="10051" max="10055" width="3.75" style="163" customWidth="1"/>
    <col min="10056" max="10056" width="4" style="163" customWidth="1"/>
    <col min="10057" max="10057" width="2.875" style="163" customWidth="1"/>
    <col min="10058" max="10058" width="3.625" style="163" customWidth="1"/>
    <col min="10059" max="10240" width="9" style="163"/>
    <col min="10241" max="10241" width="1" style="163" customWidth="1"/>
    <col min="10242" max="10242" width="4.625" style="163" customWidth="1"/>
    <col min="10243" max="10243" width="2.125" style="163" customWidth="1"/>
    <col min="10244" max="10244" width="6.5" style="163" customWidth="1"/>
    <col min="10245" max="10245" width="1.875" style="163" customWidth="1"/>
    <col min="10246" max="10246" width="7.625" style="163" customWidth="1"/>
    <col min="10247" max="10247" width="4.625" style="163" customWidth="1"/>
    <col min="10248" max="10248" width="10.625" style="163" customWidth="1"/>
    <col min="10249" max="10249" width="7.625" style="163" customWidth="1"/>
    <col min="10250" max="10250" width="3.375" style="163" customWidth="1"/>
    <col min="10251" max="10251" width="12.625" style="163" customWidth="1"/>
    <col min="10252" max="10252" width="13.25" style="163" customWidth="1"/>
    <col min="10253" max="10254" width="8.5" style="163" customWidth="1"/>
    <col min="10255" max="10257" width="5.875" style="163" customWidth="1"/>
    <col min="10258" max="10258" width="1.375" style="163" customWidth="1"/>
    <col min="10259" max="10260" width="18.125" style="163" customWidth="1"/>
    <col min="10261" max="10268" width="5.625" style="163" customWidth="1"/>
    <col min="10269" max="10297" width="3.75" style="163" customWidth="1"/>
    <col min="10298" max="10305" width="4.75" style="163" customWidth="1"/>
    <col min="10306" max="10306" width="6.5" style="163" customWidth="1"/>
    <col min="10307" max="10311" width="3.75" style="163" customWidth="1"/>
    <col min="10312" max="10312" width="4" style="163" customWidth="1"/>
    <col min="10313" max="10313" width="2.875" style="163" customWidth="1"/>
    <col min="10314" max="10314" width="3.625" style="163" customWidth="1"/>
    <col min="10315" max="10496" width="9" style="163"/>
    <col min="10497" max="10497" width="1" style="163" customWidth="1"/>
    <col min="10498" max="10498" width="4.625" style="163" customWidth="1"/>
    <col min="10499" max="10499" width="2.125" style="163" customWidth="1"/>
    <col min="10500" max="10500" width="6.5" style="163" customWidth="1"/>
    <col min="10501" max="10501" width="1.875" style="163" customWidth="1"/>
    <col min="10502" max="10502" width="7.625" style="163" customWidth="1"/>
    <col min="10503" max="10503" width="4.625" style="163" customWidth="1"/>
    <col min="10504" max="10504" width="10.625" style="163" customWidth="1"/>
    <col min="10505" max="10505" width="7.625" style="163" customWidth="1"/>
    <col min="10506" max="10506" width="3.375" style="163" customWidth="1"/>
    <col min="10507" max="10507" width="12.625" style="163" customWidth="1"/>
    <col min="10508" max="10508" width="13.25" style="163" customWidth="1"/>
    <col min="10509" max="10510" width="8.5" style="163" customWidth="1"/>
    <col min="10511" max="10513" width="5.875" style="163" customWidth="1"/>
    <col min="10514" max="10514" width="1.375" style="163" customWidth="1"/>
    <col min="10515" max="10516" width="18.125" style="163" customWidth="1"/>
    <col min="10517" max="10524" width="5.625" style="163" customWidth="1"/>
    <col min="10525" max="10553" width="3.75" style="163" customWidth="1"/>
    <col min="10554" max="10561" width="4.75" style="163" customWidth="1"/>
    <col min="10562" max="10562" width="6.5" style="163" customWidth="1"/>
    <col min="10563" max="10567" width="3.75" style="163" customWidth="1"/>
    <col min="10568" max="10568" width="4" style="163" customWidth="1"/>
    <col min="10569" max="10569" width="2.875" style="163" customWidth="1"/>
    <col min="10570" max="10570" width="3.625" style="163" customWidth="1"/>
    <col min="10571" max="10752" width="9" style="163"/>
    <col min="10753" max="10753" width="1" style="163" customWidth="1"/>
    <col min="10754" max="10754" width="4.625" style="163" customWidth="1"/>
    <col min="10755" max="10755" width="2.125" style="163" customWidth="1"/>
    <col min="10756" max="10756" width="6.5" style="163" customWidth="1"/>
    <col min="10757" max="10757" width="1.875" style="163" customWidth="1"/>
    <col min="10758" max="10758" width="7.625" style="163" customWidth="1"/>
    <col min="10759" max="10759" width="4.625" style="163" customWidth="1"/>
    <col min="10760" max="10760" width="10.625" style="163" customWidth="1"/>
    <col min="10761" max="10761" width="7.625" style="163" customWidth="1"/>
    <col min="10762" max="10762" width="3.375" style="163" customWidth="1"/>
    <col min="10763" max="10763" width="12.625" style="163" customWidth="1"/>
    <col min="10764" max="10764" width="13.25" style="163" customWidth="1"/>
    <col min="10765" max="10766" width="8.5" style="163" customWidth="1"/>
    <col min="10767" max="10769" width="5.875" style="163" customWidth="1"/>
    <col min="10770" max="10770" width="1.375" style="163" customWidth="1"/>
    <col min="10771" max="10772" width="18.125" style="163" customWidth="1"/>
    <col min="10773" max="10780" width="5.625" style="163" customWidth="1"/>
    <col min="10781" max="10809" width="3.75" style="163" customWidth="1"/>
    <col min="10810" max="10817" width="4.75" style="163" customWidth="1"/>
    <col min="10818" max="10818" width="6.5" style="163" customWidth="1"/>
    <col min="10819" max="10823" width="3.75" style="163" customWidth="1"/>
    <col min="10824" max="10824" width="4" style="163" customWidth="1"/>
    <col min="10825" max="10825" width="2.875" style="163" customWidth="1"/>
    <col min="10826" max="10826" width="3.625" style="163" customWidth="1"/>
    <col min="10827" max="11008" width="9" style="163"/>
    <col min="11009" max="11009" width="1" style="163" customWidth="1"/>
    <col min="11010" max="11010" width="4.625" style="163" customWidth="1"/>
    <col min="11011" max="11011" width="2.125" style="163" customWidth="1"/>
    <col min="11012" max="11012" width="6.5" style="163" customWidth="1"/>
    <col min="11013" max="11013" width="1.875" style="163" customWidth="1"/>
    <col min="11014" max="11014" width="7.625" style="163" customWidth="1"/>
    <col min="11015" max="11015" width="4.625" style="163" customWidth="1"/>
    <col min="11016" max="11016" width="10.625" style="163" customWidth="1"/>
    <col min="11017" max="11017" width="7.625" style="163" customWidth="1"/>
    <col min="11018" max="11018" width="3.375" style="163" customWidth="1"/>
    <col min="11019" max="11019" width="12.625" style="163" customWidth="1"/>
    <col min="11020" max="11020" width="13.25" style="163" customWidth="1"/>
    <col min="11021" max="11022" width="8.5" style="163" customWidth="1"/>
    <col min="11023" max="11025" width="5.875" style="163" customWidth="1"/>
    <col min="11026" max="11026" width="1.375" style="163" customWidth="1"/>
    <col min="11027" max="11028" width="18.125" style="163" customWidth="1"/>
    <col min="11029" max="11036" width="5.625" style="163" customWidth="1"/>
    <col min="11037" max="11065" width="3.75" style="163" customWidth="1"/>
    <col min="11066" max="11073" width="4.75" style="163" customWidth="1"/>
    <col min="11074" max="11074" width="6.5" style="163" customWidth="1"/>
    <col min="11075" max="11079" width="3.75" style="163" customWidth="1"/>
    <col min="11080" max="11080" width="4" style="163" customWidth="1"/>
    <col min="11081" max="11081" width="2.875" style="163" customWidth="1"/>
    <col min="11082" max="11082" width="3.625" style="163" customWidth="1"/>
    <col min="11083" max="11264" width="9" style="163"/>
    <col min="11265" max="11265" width="1" style="163" customWidth="1"/>
    <col min="11266" max="11266" width="4.625" style="163" customWidth="1"/>
    <col min="11267" max="11267" width="2.125" style="163" customWidth="1"/>
    <col min="11268" max="11268" width="6.5" style="163" customWidth="1"/>
    <col min="11269" max="11269" width="1.875" style="163" customWidth="1"/>
    <col min="11270" max="11270" width="7.625" style="163" customWidth="1"/>
    <col min="11271" max="11271" width="4.625" style="163" customWidth="1"/>
    <col min="11272" max="11272" width="10.625" style="163" customWidth="1"/>
    <col min="11273" max="11273" width="7.625" style="163" customWidth="1"/>
    <col min="11274" max="11274" width="3.375" style="163" customWidth="1"/>
    <col min="11275" max="11275" width="12.625" style="163" customWidth="1"/>
    <col min="11276" max="11276" width="13.25" style="163" customWidth="1"/>
    <col min="11277" max="11278" width="8.5" style="163" customWidth="1"/>
    <col min="11279" max="11281" width="5.875" style="163" customWidth="1"/>
    <col min="11282" max="11282" width="1.375" style="163" customWidth="1"/>
    <col min="11283" max="11284" width="18.125" style="163" customWidth="1"/>
    <col min="11285" max="11292" width="5.625" style="163" customWidth="1"/>
    <col min="11293" max="11321" width="3.75" style="163" customWidth="1"/>
    <col min="11322" max="11329" width="4.75" style="163" customWidth="1"/>
    <col min="11330" max="11330" width="6.5" style="163" customWidth="1"/>
    <col min="11331" max="11335" width="3.75" style="163" customWidth="1"/>
    <col min="11336" max="11336" width="4" style="163" customWidth="1"/>
    <col min="11337" max="11337" width="2.875" style="163" customWidth="1"/>
    <col min="11338" max="11338" width="3.625" style="163" customWidth="1"/>
    <col min="11339" max="11520" width="9" style="163"/>
    <col min="11521" max="11521" width="1" style="163" customWidth="1"/>
    <col min="11522" max="11522" width="4.625" style="163" customWidth="1"/>
    <col min="11523" max="11523" width="2.125" style="163" customWidth="1"/>
    <col min="11524" max="11524" width="6.5" style="163" customWidth="1"/>
    <col min="11525" max="11525" width="1.875" style="163" customWidth="1"/>
    <col min="11526" max="11526" width="7.625" style="163" customWidth="1"/>
    <col min="11527" max="11527" width="4.625" style="163" customWidth="1"/>
    <col min="11528" max="11528" width="10.625" style="163" customWidth="1"/>
    <col min="11529" max="11529" width="7.625" style="163" customWidth="1"/>
    <col min="11530" max="11530" width="3.375" style="163" customWidth="1"/>
    <col min="11531" max="11531" width="12.625" style="163" customWidth="1"/>
    <col min="11532" max="11532" width="13.25" style="163" customWidth="1"/>
    <col min="11533" max="11534" width="8.5" style="163" customWidth="1"/>
    <col min="11535" max="11537" width="5.875" style="163" customWidth="1"/>
    <col min="11538" max="11538" width="1.375" style="163" customWidth="1"/>
    <col min="11539" max="11540" width="18.125" style="163" customWidth="1"/>
    <col min="11541" max="11548" width="5.625" style="163" customWidth="1"/>
    <col min="11549" max="11577" width="3.75" style="163" customWidth="1"/>
    <col min="11578" max="11585" width="4.75" style="163" customWidth="1"/>
    <col min="11586" max="11586" width="6.5" style="163" customWidth="1"/>
    <col min="11587" max="11591" width="3.75" style="163" customWidth="1"/>
    <col min="11592" max="11592" width="4" style="163" customWidth="1"/>
    <col min="11593" max="11593" width="2.875" style="163" customWidth="1"/>
    <col min="11594" max="11594" width="3.625" style="163" customWidth="1"/>
    <col min="11595" max="11776" width="9" style="163"/>
    <col min="11777" max="11777" width="1" style="163" customWidth="1"/>
    <col min="11778" max="11778" width="4.625" style="163" customWidth="1"/>
    <col min="11779" max="11779" width="2.125" style="163" customWidth="1"/>
    <col min="11780" max="11780" width="6.5" style="163" customWidth="1"/>
    <col min="11781" max="11781" width="1.875" style="163" customWidth="1"/>
    <col min="11782" max="11782" width="7.625" style="163" customWidth="1"/>
    <col min="11783" max="11783" width="4.625" style="163" customWidth="1"/>
    <col min="11784" max="11784" width="10.625" style="163" customWidth="1"/>
    <col min="11785" max="11785" width="7.625" style="163" customWidth="1"/>
    <col min="11786" max="11786" width="3.375" style="163" customWidth="1"/>
    <col min="11787" max="11787" width="12.625" style="163" customWidth="1"/>
    <col min="11788" max="11788" width="13.25" style="163" customWidth="1"/>
    <col min="11789" max="11790" width="8.5" style="163" customWidth="1"/>
    <col min="11791" max="11793" width="5.875" style="163" customWidth="1"/>
    <col min="11794" max="11794" width="1.375" style="163" customWidth="1"/>
    <col min="11795" max="11796" width="18.125" style="163" customWidth="1"/>
    <col min="11797" max="11804" width="5.625" style="163" customWidth="1"/>
    <col min="11805" max="11833" width="3.75" style="163" customWidth="1"/>
    <col min="11834" max="11841" width="4.75" style="163" customWidth="1"/>
    <col min="11842" max="11842" width="6.5" style="163" customWidth="1"/>
    <col min="11843" max="11847" width="3.75" style="163" customWidth="1"/>
    <col min="11848" max="11848" width="4" style="163" customWidth="1"/>
    <col min="11849" max="11849" width="2.875" style="163" customWidth="1"/>
    <col min="11850" max="11850" width="3.625" style="163" customWidth="1"/>
    <col min="11851" max="12032" width="9" style="163"/>
    <col min="12033" max="12033" width="1" style="163" customWidth="1"/>
    <col min="12034" max="12034" width="4.625" style="163" customWidth="1"/>
    <col min="12035" max="12035" width="2.125" style="163" customWidth="1"/>
    <col min="12036" max="12036" width="6.5" style="163" customWidth="1"/>
    <col min="12037" max="12037" width="1.875" style="163" customWidth="1"/>
    <col min="12038" max="12038" width="7.625" style="163" customWidth="1"/>
    <col min="12039" max="12039" width="4.625" style="163" customWidth="1"/>
    <col min="12040" max="12040" width="10.625" style="163" customWidth="1"/>
    <col min="12041" max="12041" width="7.625" style="163" customWidth="1"/>
    <col min="12042" max="12042" width="3.375" style="163" customWidth="1"/>
    <col min="12043" max="12043" width="12.625" style="163" customWidth="1"/>
    <col min="12044" max="12044" width="13.25" style="163" customWidth="1"/>
    <col min="12045" max="12046" width="8.5" style="163" customWidth="1"/>
    <col min="12047" max="12049" width="5.875" style="163" customWidth="1"/>
    <col min="12050" max="12050" width="1.375" style="163" customWidth="1"/>
    <col min="12051" max="12052" width="18.125" style="163" customWidth="1"/>
    <col min="12053" max="12060" width="5.625" style="163" customWidth="1"/>
    <col min="12061" max="12089" width="3.75" style="163" customWidth="1"/>
    <col min="12090" max="12097" width="4.75" style="163" customWidth="1"/>
    <col min="12098" max="12098" width="6.5" style="163" customWidth="1"/>
    <col min="12099" max="12103" width="3.75" style="163" customWidth="1"/>
    <col min="12104" max="12104" width="4" style="163" customWidth="1"/>
    <col min="12105" max="12105" width="2.875" style="163" customWidth="1"/>
    <col min="12106" max="12106" width="3.625" style="163" customWidth="1"/>
    <col min="12107" max="12288" width="9" style="163"/>
    <col min="12289" max="12289" width="1" style="163" customWidth="1"/>
    <col min="12290" max="12290" width="4.625" style="163" customWidth="1"/>
    <col min="12291" max="12291" width="2.125" style="163" customWidth="1"/>
    <col min="12292" max="12292" width="6.5" style="163" customWidth="1"/>
    <col min="12293" max="12293" width="1.875" style="163" customWidth="1"/>
    <col min="12294" max="12294" width="7.625" style="163" customWidth="1"/>
    <col min="12295" max="12295" width="4.625" style="163" customWidth="1"/>
    <col min="12296" max="12296" width="10.625" style="163" customWidth="1"/>
    <col min="12297" max="12297" width="7.625" style="163" customWidth="1"/>
    <col min="12298" max="12298" width="3.375" style="163" customWidth="1"/>
    <col min="12299" max="12299" width="12.625" style="163" customWidth="1"/>
    <col min="12300" max="12300" width="13.25" style="163" customWidth="1"/>
    <col min="12301" max="12302" width="8.5" style="163" customWidth="1"/>
    <col min="12303" max="12305" width="5.875" style="163" customWidth="1"/>
    <col min="12306" max="12306" width="1.375" style="163" customWidth="1"/>
    <col min="12307" max="12308" width="18.125" style="163" customWidth="1"/>
    <col min="12309" max="12316" width="5.625" style="163" customWidth="1"/>
    <col min="12317" max="12345" width="3.75" style="163" customWidth="1"/>
    <col min="12346" max="12353" width="4.75" style="163" customWidth="1"/>
    <col min="12354" max="12354" width="6.5" style="163" customWidth="1"/>
    <col min="12355" max="12359" width="3.75" style="163" customWidth="1"/>
    <col min="12360" max="12360" width="4" style="163" customWidth="1"/>
    <col min="12361" max="12361" width="2.875" style="163" customWidth="1"/>
    <col min="12362" max="12362" width="3.625" style="163" customWidth="1"/>
    <col min="12363" max="12544" width="9" style="163"/>
    <col min="12545" max="12545" width="1" style="163" customWidth="1"/>
    <col min="12546" max="12546" width="4.625" style="163" customWidth="1"/>
    <col min="12547" max="12547" width="2.125" style="163" customWidth="1"/>
    <col min="12548" max="12548" width="6.5" style="163" customWidth="1"/>
    <col min="12549" max="12549" width="1.875" style="163" customWidth="1"/>
    <col min="12550" max="12550" width="7.625" style="163" customWidth="1"/>
    <col min="12551" max="12551" width="4.625" style="163" customWidth="1"/>
    <col min="12552" max="12552" width="10.625" style="163" customWidth="1"/>
    <col min="12553" max="12553" width="7.625" style="163" customWidth="1"/>
    <col min="12554" max="12554" width="3.375" style="163" customWidth="1"/>
    <col min="12555" max="12555" width="12.625" style="163" customWidth="1"/>
    <col min="12556" max="12556" width="13.25" style="163" customWidth="1"/>
    <col min="12557" max="12558" width="8.5" style="163" customWidth="1"/>
    <col min="12559" max="12561" width="5.875" style="163" customWidth="1"/>
    <col min="12562" max="12562" width="1.375" style="163" customWidth="1"/>
    <col min="12563" max="12564" width="18.125" style="163" customWidth="1"/>
    <col min="12565" max="12572" width="5.625" style="163" customWidth="1"/>
    <col min="12573" max="12601" width="3.75" style="163" customWidth="1"/>
    <col min="12602" max="12609" width="4.75" style="163" customWidth="1"/>
    <col min="12610" max="12610" width="6.5" style="163" customWidth="1"/>
    <col min="12611" max="12615" width="3.75" style="163" customWidth="1"/>
    <col min="12616" max="12616" width="4" style="163" customWidth="1"/>
    <col min="12617" max="12617" width="2.875" style="163" customWidth="1"/>
    <col min="12618" max="12618" width="3.625" style="163" customWidth="1"/>
    <col min="12619" max="12800" width="9" style="163"/>
    <col min="12801" max="12801" width="1" style="163" customWidth="1"/>
    <col min="12802" max="12802" width="4.625" style="163" customWidth="1"/>
    <col min="12803" max="12803" width="2.125" style="163" customWidth="1"/>
    <col min="12804" max="12804" width="6.5" style="163" customWidth="1"/>
    <col min="12805" max="12805" width="1.875" style="163" customWidth="1"/>
    <col min="12806" max="12806" width="7.625" style="163" customWidth="1"/>
    <col min="12807" max="12807" width="4.625" style="163" customWidth="1"/>
    <col min="12808" max="12808" width="10.625" style="163" customWidth="1"/>
    <col min="12809" max="12809" width="7.625" style="163" customWidth="1"/>
    <col min="12810" max="12810" width="3.375" style="163" customWidth="1"/>
    <col min="12811" max="12811" width="12.625" style="163" customWidth="1"/>
    <col min="12812" max="12812" width="13.25" style="163" customWidth="1"/>
    <col min="12813" max="12814" width="8.5" style="163" customWidth="1"/>
    <col min="12815" max="12817" width="5.875" style="163" customWidth="1"/>
    <col min="12818" max="12818" width="1.375" style="163" customWidth="1"/>
    <col min="12819" max="12820" width="18.125" style="163" customWidth="1"/>
    <col min="12821" max="12828" width="5.625" style="163" customWidth="1"/>
    <col min="12829" max="12857" width="3.75" style="163" customWidth="1"/>
    <col min="12858" max="12865" width="4.75" style="163" customWidth="1"/>
    <col min="12866" max="12866" width="6.5" style="163" customWidth="1"/>
    <col min="12867" max="12871" width="3.75" style="163" customWidth="1"/>
    <col min="12872" max="12872" width="4" style="163" customWidth="1"/>
    <col min="12873" max="12873" width="2.875" style="163" customWidth="1"/>
    <col min="12874" max="12874" width="3.625" style="163" customWidth="1"/>
    <col min="12875" max="13056" width="9" style="163"/>
    <col min="13057" max="13057" width="1" style="163" customWidth="1"/>
    <col min="13058" max="13058" width="4.625" style="163" customWidth="1"/>
    <col min="13059" max="13059" width="2.125" style="163" customWidth="1"/>
    <col min="13060" max="13060" width="6.5" style="163" customWidth="1"/>
    <col min="13061" max="13061" width="1.875" style="163" customWidth="1"/>
    <col min="13062" max="13062" width="7.625" style="163" customWidth="1"/>
    <col min="13063" max="13063" width="4.625" style="163" customWidth="1"/>
    <col min="13064" max="13064" width="10.625" style="163" customWidth="1"/>
    <col min="13065" max="13065" width="7.625" style="163" customWidth="1"/>
    <col min="13066" max="13066" width="3.375" style="163" customWidth="1"/>
    <col min="13067" max="13067" width="12.625" style="163" customWidth="1"/>
    <col min="13068" max="13068" width="13.25" style="163" customWidth="1"/>
    <col min="13069" max="13070" width="8.5" style="163" customWidth="1"/>
    <col min="13071" max="13073" width="5.875" style="163" customWidth="1"/>
    <col min="13074" max="13074" width="1.375" style="163" customWidth="1"/>
    <col min="13075" max="13076" width="18.125" style="163" customWidth="1"/>
    <col min="13077" max="13084" width="5.625" style="163" customWidth="1"/>
    <col min="13085" max="13113" width="3.75" style="163" customWidth="1"/>
    <col min="13114" max="13121" width="4.75" style="163" customWidth="1"/>
    <col min="13122" max="13122" width="6.5" style="163" customWidth="1"/>
    <col min="13123" max="13127" width="3.75" style="163" customWidth="1"/>
    <col min="13128" max="13128" width="4" style="163" customWidth="1"/>
    <col min="13129" max="13129" width="2.875" style="163" customWidth="1"/>
    <col min="13130" max="13130" width="3.625" style="163" customWidth="1"/>
    <col min="13131" max="13312" width="9" style="163"/>
    <col min="13313" max="13313" width="1" style="163" customWidth="1"/>
    <col min="13314" max="13314" width="4.625" style="163" customWidth="1"/>
    <col min="13315" max="13315" width="2.125" style="163" customWidth="1"/>
    <col min="13316" max="13316" width="6.5" style="163" customWidth="1"/>
    <col min="13317" max="13317" width="1.875" style="163" customWidth="1"/>
    <col min="13318" max="13318" width="7.625" style="163" customWidth="1"/>
    <col min="13319" max="13319" width="4.625" style="163" customWidth="1"/>
    <col min="13320" max="13320" width="10.625" style="163" customWidth="1"/>
    <col min="13321" max="13321" width="7.625" style="163" customWidth="1"/>
    <col min="13322" max="13322" width="3.375" style="163" customWidth="1"/>
    <col min="13323" max="13323" width="12.625" style="163" customWidth="1"/>
    <col min="13324" max="13324" width="13.25" style="163" customWidth="1"/>
    <col min="13325" max="13326" width="8.5" style="163" customWidth="1"/>
    <col min="13327" max="13329" width="5.875" style="163" customWidth="1"/>
    <col min="13330" max="13330" width="1.375" style="163" customWidth="1"/>
    <col min="13331" max="13332" width="18.125" style="163" customWidth="1"/>
    <col min="13333" max="13340" width="5.625" style="163" customWidth="1"/>
    <col min="13341" max="13369" width="3.75" style="163" customWidth="1"/>
    <col min="13370" max="13377" width="4.75" style="163" customWidth="1"/>
    <col min="13378" max="13378" width="6.5" style="163" customWidth="1"/>
    <col min="13379" max="13383" width="3.75" style="163" customWidth="1"/>
    <col min="13384" max="13384" width="4" style="163" customWidth="1"/>
    <col min="13385" max="13385" width="2.875" style="163" customWidth="1"/>
    <col min="13386" max="13386" width="3.625" style="163" customWidth="1"/>
    <col min="13387" max="13568" width="9" style="163"/>
    <col min="13569" max="13569" width="1" style="163" customWidth="1"/>
    <col min="13570" max="13570" width="4.625" style="163" customWidth="1"/>
    <col min="13571" max="13571" width="2.125" style="163" customWidth="1"/>
    <col min="13572" max="13572" width="6.5" style="163" customWidth="1"/>
    <col min="13573" max="13573" width="1.875" style="163" customWidth="1"/>
    <col min="13574" max="13574" width="7.625" style="163" customWidth="1"/>
    <col min="13575" max="13575" width="4.625" style="163" customWidth="1"/>
    <col min="13576" max="13576" width="10.625" style="163" customWidth="1"/>
    <col min="13577" max="13577" width="7.625" style="163" customWidth="1"/>
    <col min="13578" max="13578" width="3.375" style="163" customWidth="1"/>
    <col min="13579" max="13579" width="12.625" style="163" customWidth="1"/>
    <col min="13580" max="13580" width="13.25" style="163" customWidth="1"/>
    <col min="13581" max="13582" width="8.5" style="163" customWidth="1"/>
    <col min="13583" max="13585" width="5.875" style="163" customWidth="1"/>
    <col min="13586" max="13586" width="1.375" style="163" customWidth="1"/>
    <col min="13587" max="13588" width="18.125" style="163" customWidth="1"/>
    <col min="13589" max="13596" width="5.625" style="163" customWidth="1"/>
    <col min="13597" max="13625" width="3.75" style="163" customWidth="1"/>
    <col min="13626" max="13633" width="4.75" style="163" customWidth="1"/>
    <col min="13634" max="13634" width="6.5" style="163" customWidth="1"/>
    <col min="13635" max="13639" width="3.75" style="163" customWidth="1"/>
    <col min="13640" max="13640" width="4" style="163" customWidth="1"/>
    <col min="13641" max="13641" width="2.875" style="163" customWidth="1"/>
    <col min="13642" max="13642" width="3.625" style="163" customWidth="1"/>
    <col min="13643" max="13824" width="9" style="163"/>
    <col min="13825" max="13825" width="1" style="163" customWidth="1"/>
    <col min="13826" max="13826" width="4.625" style="163" customWidth="1"/>
    <col min="13827" max="13827" width="2.125" style="163" customWidth="1"/>
    <col min="13828" max="13828" width="6.5" style="163" customWidth="1"/>
    <col min="13829" max="13829" width="1.875" style="163" customWidth="1"/>
    <col min="13830" max="13830" width="7.625" style="163" customWidth="1"/>
    <col min="13831" max="13831" width="4.625" style="163" customWidth="1"/>
    <col min="13832" max="13832" width="10.625" style="163" customWidth="1"/>
    <col min="13833" max="13833" width="7.625" style="163" customWidth="1"/>
    <col min="13834" max="13834" width="3.375" style="163" customWidth="1"/>
    <col min="13835" max="13835" width="12.625" style="163" customWidth="1"/>
    <col min="13836" max="13836" width="13.25" style="163" customWidth="1"/>
    <col min="13837" max="13838" width="8.5" style="163" customWidth="1"/>
    <col min="13839" max="13841" width="5.875" style="163" customWidth="1"/>
    <col min="13842" max="13842" width="1.375" style="163" customWidth="1"/>
    <col min="13843" max="13844" width="18.125" style="163" customWidth="1"/>
    <col min="13845" max="13852" width="5.625" style="163" customWidth="1"/>
    <col min="13853" max="13881" width="3.75" style="163" customWidth="1"/>
    <col min="13882" max="13889" width="4.75" style="163" customWidth="1"/>
    <col min="13890" max="13890" width="6.5" style="163" customWidth="1"/>
    <col min="13891" max="13895" width="3.75" style="163" customWidth="1"/>
    <col min="13896" max="13896" width="4" style="163" customWidth="1"/>
    <col min="13897" max="13897" width="2.875" style="163" customWidth="1"/>
    <col min="13898" max="13898" width="3.625" style="163" customWidth="1"/>
    <col min="13899" max="14080" width="9" style="163"/>
    <col min="14081" max="14081" width="1" style="163" customWidth="1"/>
    <col min="14082" max="14082" width="4.625" style="163" customWidth="1"/>
    <col min="14083" max="14083" width="2.125" style="163" customWidth="1"/>
    <col min="14084" max="14084" width="6.5" style="163" customWidth="1"/>
    <col min="14085" max="14085" width="1.875" style="163" customWidth="1"/>
    <col min="14086" max="14086" width="7.625" style="163" customWidth="1"/>
    <col min="14087" max="14087" width="4.625" style="163" customWidth="1"/>
    <col min="14088" max="14088" width="10.625" style="163" customWidth="1"/>
    <col min="14089" max="14089" width="7.625" style="163" customWidth="1"/>
    <col min="14090" max="14090" width="3.375" style="163" customWidth="1"/>
    <col min="14091" max="14091" width="12.625" style="163" customWidth="1"/>
    <col min="14092" max="14092" width="13.25" style="163" customWidth="1"/>
    <col min="14093" max="14094" width="8.5" style="163" customWidth="1"/>
    <col min="14095" max="14097" width="5.875" style="163" customWidth="1"/>
    <col min="14098" max="14098" width="1.375" style="163" customWidth="1"/>
    <col min="14099" max="14100" width="18.125" style="163" customWidth="1"/>
    <col min="14101" max="14108" width="5.625" style="163" customWidth="1"/>
    <col min="14109" max="14137" width="3.75" style="163" customWidth="1"/>
    <col min="14138" max="14145" width="4.75" style="163" customWidth="1"/>
    <col min="14146" max="14146" width="6.5" style="163" customWidth="1"/>
    <col min="14147" max="14151" width="3.75" style="163" customWidth="1"/>
    <col min="14152" max="14152" width="4" style="163" customWidth="1"/>
    <col min="14153" max="14153" width="2.875" style="163" customWidth="1"/>
    <col min="14154" max="14154" width="3.625" style="163" customWidth="1"/>
    <col min="14155" max="14336" width="9" style="163"/>
    <col min="14337" max="14337" width="1" style="163" customWidth="1"/>
    <col min="14338" max="14338" width="4.625" style="163" customWidth="1"/>
    <col min="14339" max="14339" width="2.125" style="163" customWidth="1"/>
    <col min="14340" max="14340" width="6.5" style="163" customWidth="1"/>
    <col min="14341" max="14341" width="1.875" style="163" customWidth="1"/>
    <col min="14342" max="14342" width="7.625" style="163" customWidth="1"/>
    <col min="14343" max="14343" width="4.625" style="163" customWidth="1"/>
    <col min="14344" max="14344" width="10.625" style="163" customWidth="1"/>
    <col min="14345" max="14345" width="7.625" style="163" customWidth="1"/>
    <col min="14346" max="14346" width="3.375" style="163" customWidth="1"/>
    <col min="14347" max="14347" width="12.625" style="163" customWidth="1"/>
    <col min="14348" max="14348" width="13.25" style="163" customWidth="1"/>
    <col min="14349" max="14350" width="8.5" style="163" customWidth="1"/>
    <col min="14351" max="14353" width="5.875" style="163" customWidth="1"/>
    <col min="14354" max="14354" width="1.375" style="163" customWidth="1"/>
    <col min="14355" max="14356" width="18.125" style="163" customWidth="1"/>
    <col min="14357" max="14364" width="5.625" style="163" customWidth="1"/>
    <col min="14365" max="14393" width="3.75" style="163" customWidth="1"/>
    <col min="14394" max="14401" width="4.75" style="163" customWidth="1"/>
    <col min="14402" max="14402" width="6.5" style="163" customWidth="1"/>
    <col min="14403" max="14407" width="3.75" style="163" customWidth="1"/>
    <col min="14408" max="14408" width="4" style="163" customWidth="1"/>
    <col min="14409" max="14409" width="2.875" style="163" customWidth="1"/>
    <col min="14410" max="14410" width="3.625" style="163" customWidth="1"/>
    <col min="14411" max="14592" width="9" style="163"/>
    <col min="14593" max="14593" width="1" style="163" customWidth="1"/>
    <col min="14594" max="14594" width="4.625" style="163" customWidth="1"/>
    <col min="14595" max="14595" width="2.125" style="163" customWidth="1"/>
    <col min="14596" max="14596" width="6.5" style="163" customWidth="1"/>
    <col min="14597" max="14597" width="1.875" style="163" customWidth="1"/>
    <col min="14598" max="14598" width="7.625" style="163" customWidth="1"/>
    <col min="14599" max="14599" width="4.625" style="163" customWidth="1"/>
    <col min="14600" max="14600" width="10.625" style="163" customWidth="1"/>
    <col min="14601" max="14601" width="7.625" style="163" customWidth="1"/>
    <col min="14602" max="14602" width="3.375" style="163" customWidth="1"/>
    <col min="14603" max="14603" width="12.625" style="163" customWidth="1"/>
    <col min="14604" max="14604" width="13.25" style="163" customWidth="1"/>
    <col min="14605" max="14606" width="8.5" style="163" customWidth="1"/>
    <col min="14607" max="14609" width="5.875" style="163" customWidth="1"/>
    <col min="14610" max="14610" width="1.375" style="163" customWidth="1"/>
    <col min="14611" max="14612" width="18.125" style="163" customWidth="1"/>
    <col min="14613" max="14620" width="5.625" style="163" customWidth="1"/>
    <col min="14621" max="14649" width="3.75" style="163" customWidth="1"/>
    <col min="14650" max="14657" width="4.75" style="163" customWidth="1"/>
    <col min="14658" max="14658" width="6.5" style="163" customWidth="1"/>
    <col min="14659" max="14663" width="3.75" style="163" customWidth="1"/>
    <col min="14664" max="14664" width="4" style="163" customWidth="1"/>
    <col min="14665" max="14665" width="2.875" style="163" customWidth="1"/>
    <col min="14666" max="14666" width="3.625" style="163" customWidth="1"/>
    <col min="14667" max="14848" width="9" style="163"/>
    <col min="14849" max="14849" width="1" style="163" customWidth="1"/>
    <col min="14850" max="14850" width="4.625" style="163" customWidth="1"/>
    <col min="14851" max="14851" width="2.125" style="163" customWidth="1"/>
    <col min="14852" max="14852" width="6.5" style="163" customWidth="1"/>
    <col min="14853" max="14853" width="1.875" style="163" customWidth="1"/>
    <col min="14854" max="14854" width="7.625" style="163" customWidth="1"/>
    <col min="14855" max="14855" width="4.625" style="163" customWidth="1"/>
    <col min="14856" max="14856" width="10.625" style="163" customWidth="1"/>
    <col min="14857" max="14857" width="7.625" style="163" customWidth="1"/>
    <col min="14858" max="14858" width="3.375" style="163" customWidth="1"/>
    <col min="14859" max="14859" width="12.625" style="163" customWidth="1"/>
    <col min="14860" max="14860" width="13.25" style="163" customWidth="1"/>
    <col min="14861" max="14862" width="8.5" style="163" customWidth="1"/>
    <col min="14863" max="14865" width="5.875" style="163" customWidth="1"/>
    <col min="14866" max="14866" width="1.375" style="163" customWidth="1"/>
    <col min="14867" max="14868" width="18.125" style="163" customWidth="1"/>
    <col min="14869" max="14876" width="5.625" style="163" customWidth="1"/>
    <col min="14877" max="14905" width="3.75" style="163" customWidth="1"/>
    <col min="14906" max="14913" width="4.75" style="163" customWidth="1"/>
    <col min="14914" max="14914" width="6.5" style="163" customWidth="1"/>
    <col min="14915" max="14919" width="3.75" style="163" customWidth="1"/>
    <col min="14920" max="14920" width="4" style="163" customWidth="1"/>
    <col min="14921" max="14921" width="2.875" style="163" customWidth="1"/>
    <col min="14922" max="14922" width="3.625" style="163" customWidth="1"/>
    <col min="14923" max="15104" width="9" style="163"/>
    <col min="15105" max="15105" width="1" style="163" customWidth="1"/>
    <col min="15106" max="15106" width="4.625" style="163" customWidth="1"/>
    <col min="15107" max="15107" width="2.125" style="163" customWidth="1"/>
    <col min="15108" max="15108" width="6.5" style="163" customWidth="1"/>
    <col min="15109" max="15109" width="1.875" style="163" customWidth="1"/>
    <col min="15110" max="15110" width="7.625" style="163" customWidth="1"/>
    <col min="15111" max="15111" width="4.625" style="163" customWidth="1"/>
    <col min="15112" max="15112" width="10.625" style="163" customWidth="1"/>
    <col min="15113" max="15113" width="7.625" style="163" customWidth="1"/>
    <col min="15114" max="15114" width="3.375" style="163" customWidth="1"/>
    <col min="15115" max="15115" width="12.625" style="163" customWidth="1"/>
    <col min="15116" max="15116" width="13.25" style="163" customWidth="1"/>
    <col min="15117" max="15118" width="8.5" style="163" customWidth="1"/>
    <col min="15119" max="15121" width="5.875" style="163" customWidth="1"/>
    <col min="15122" max="15122" width="1.375" style="163" customWidth="1"/>
    <col min="15123" max="15124" width="18.125" style="163" customWidth="1"/>
    <col min="15125" max="15132" width="5.625" style="163" customWidth="1"/>
    <col min="15133" max="15161" width="3.75" style="163" customWidth="1"/>
    <col min="15162" max="15169" width="4.75" style="163" customWidth="1"/>
    <col min="15170" max="15170" width="6.5" style="163" customWidth="1"/>
    <col min="15171" max="15175" width="3.75" style="163" customWidth="1"/>
    <col min="15176" max="15176" width="4" style="163" customWidth="1"/>
    <col min="15177" max="15177" width="2.875" style="163" customWidth="1"/>
    <col min="15178" max="15178" width="3.625" style="163" customWidth="1"/>
    <col min="15179" max="15360" width="9" style="163"/>
    <col min="15361" max="15361" width="1" style="163" customWidth="1"/>
    <col min="15362" max="15362" width="4.625" style="163" customWidth="1"/>
    <col min="15363" max="15363" width="2.125" style="163" customWidth="1"/>
    <col min="15364" max="15364" width="6.5" style="163" customWidth="1"/>
    <col min="15365" max="15365" width="1.875" style="163" customWidth="1"/>
    <col min="15366" max="15366" width="7.625" style="163" customWidth="1"/>
    <col min="15367" max="15367" width="4.625" style="163" customWidth="1"/>
    <col min="15368" max="15368" width="10.625" style="163" customWidth="1"/>
    <col min="15369" max="15369" width="7.625" style="163" customWidth="1"/>
    <col min="15370" max="15370" width="3.375" style="163" customWidth="1"/>
    <col min="15371" max="15371" width="12.625" style="163" customWidth="1"/>
    <col min="15372" max="15372" width="13.25" style="163" customWidth="1"/>
    <col min="15373" max="15374" width="8.5" style="163" customWidth="1"/>
    <col min="15375" max="15377" width="5.875" style="163" customWidth="1"/>
    <col min="15378" max="15378" width="1.375" style="163" customWidth="1"/>
    <col min="15379" max="15380" width="18.125" style="163" customWidth="1"/>
    <col min="15381" max="15388" width="5.625" style="163" customWidth="1"/>
    <col min="15389" max="15417" width="3.75" style="163" customWidth="1"/>
    <col min="15418" max="15425" width="4.75" style="163" customWidth="1"/>
    <col min="15426" max="15426" width="6.5" style="163" customWidth="1"/>
    <col min="15427" max="15431" width="3.75" style="163" customWidth="1"/>
    <col min="15432" max="15432" width="4" style="163" customWidth="1"/>
    <col min="15433" max="15433" width="2.875" style="163" customWidth="1"/>
    <col min="15434" max="15434" width="3.625" style="163" customWidth="1"/>
    <col min="15435" max="15616" width="9" style="163"/>
    <col min="15617" max="15617" width="1" style="163" customWidth="1"/>
    <col min="15618" max="15618" width="4.625" style="163" customWidth="1"/>
    <col min="15619" max="15619" width="2.125" style="163" customWidth="1"/>
    <col min="15620" max="15620" width="6.5" style="163" customWidth="1"/>
    <col min="15621" max="15621" width="1.875" style="163" customWidth="1"/>
    <col min="15622" max="15622" width="7.625" style="163" customWidth="1"/>
    <col min="15623" max="15623" width="4.625" style="163" customWidth="1"/>
    <col min="15624" max="15624" width="10.625" style="163" customWidth="1"/>
    <col min="15625" max="15625" width="7.625" style="163" customWidth="1"/>
    <col min="15626" max="15626" width="3.375" style="163" customWidth="1"/>
    <col min="15627" max="15627" width="12.625" style="163" customWidth="1"/>
    <col min="15628" max="15628" width="13.25" style="163" customWidth="1"/>
    <col min="15629" max="15630" width="8.5" style="163" customWidth="1"/>
    <col min="15631" max="15633" width="5.875" style="163" customWidth="1"/>
    <col min="15634" max="15634" width="1.375" style="163" customWidth="1"/>
    <col min="15635" max="15636" width="18.125" style="163" customWidth="1"/>
    <col min="15637" max="15644" width="5.625" style="163" customWidth="1"/>
    <col min="15645" max="15673" width="3.75" style="163" customWidth="1"/>
    <col min="15674" max="15681" width="4.75" style="163" customWidth="1"/>
    <col min="15682" max="15682" width="6.5" style="163" customWidth="1"/>
    <col min="15683" max="15687" width="3.75" style="163" customWidth="1"/>
    <col min="15688" max="15688" width="4" style="163" customWidth="1"/>
    <col min="15689" max="15689" width="2.875" style="163" customWidth="1"/>
    <col min="15690" max="15690" width="3.625" style="163" customWidth="1"/>
    <col min="15691" max="15872" width="9" style="163"/>
    <col min="15873" max="15873" width="1" style="163" customWidth="1"/>
    <col min="15874" max="15874" width="4.625" style="163" customWidth="1"/>
    <col min="15875" max="15875" width="2.125" style="163" customWidth="1"/>
    <col min="15876" max="15876" width="6.5" style="163" customWidth="1"/>
    <col min="15877" max="15877" width="1.875" style="163" customWidth="1"/>
    <col min="15878" max="15878" width="7.625" style="163" customWidth="1"/>
    <col min="15879" max="15879" width="4.625" style="163" customWidth="1"/>
    <col min="15880" max="15880" width="10.625" style="163" customWidth="1"/>
    <col min="15881" max="15881" width="7.625" style="163" customWidth="1"/>
    <col min="15882" max="15882" width="3.375" style="163" customWidth="1"/>
    <col min="15883" max="15883" width="12.625" style="163" customWidth="1"/>
    <col min="15884" max="15884" width="13.25" style="163" customWidth="1"/>
    <col min="15885" max="15886" width="8.5" style="163" customWidth="1"/>
    <col min="15887" max="15889" width="5.875" style="163" customWidth="1"/>
    <col min="15890" max="15890" width="1.375" style="163" customWidth="1"/>
    <col min="15891" max="15892" width="18.125" style="163" customWidth="1"/>
    <col min="15893" max="15900" width="5.625" style="163" customWidth="1"/>
    <col min="15901" max="15929" width="3.75" style="163" customWidth="1"/>
    <col min="15930" max="15937" width="4.75" style="163" customWidth="1"/>
    <col min="15938" max="15938" width="6.5" style="163" customWidth="1"/>
    <col min="15939" max="15943" width="3.75" style="163" customWidth="1"/>
    <col min="15944" max="15944" width="4" style="163" customWidth="1"/>
    <col min="15945" max="15945" width="2.875" style="163" customWidth="1"/>
    <col min="15946" max="15946" width="3.625" style="163" customWidth="1"/>
    <col min="15947" max="16128" width="9" style="163"/>
    <col min="16129" max="16129" width="1" style="163" customWidth="1"/>
    <col min="16130" max="16130" width="4.625" style="163" customWidth="1"/>
    <col min="16131" max="16131" width="2.125" style="163" customWidth="1"/>
    <col min="16132" max="16132" width="6.5" style="163" customWidth="1"/>
    <col min="16133" max="16133" width="1.875" style="163" customWidth="1"/>
    <col min="16134" max="16134" width="7.625" style="163" customWidth="1"/>
    <col min="16135" max="16135" width="4.625" style="163" customWidth="1"/>
    <col min="16136" max="16136" width="10.625" style="163" customWidth="1"/>
    <col min="16137" max="16137" width="7.625" style="163" customWidth="1"/>
    <col min="16138" max="16138" width="3.375" style="163" customWidth="1"/>
    <col min="16139" max="16139" width="12.625" style="163" customWidth="1"/>
    <col min="16140" max="16140" width="13.25" style="163" customWidth="1"/>
    <col min="16141" max="16142" width="8.5" style="163" customWidth="1"/>
    <col min="16143" max="16145" width="5.875" style="163" customWidth="1"/>
    <col min="16146" max="16146" width="1.375" style="163" customWidth="1"/>
    <col min="16147" max="16148" width="18.125" style="163" customWidth="1"/>
    <col min="16149" max="16156" width="5.625" style="163" customWidth="1"/>
    <col min="16157" max="16185" width="3.75" style="163" customWidth="1"/>
    <col min="16186" max="16193" width="4.75" style="163" customWidth="1"/>
    <col min="16194" max="16194" width="6.5" style="163" customWidth="1"/>
    <col min="16195" max="16199" width="3.75" style="163" customWidth="1"/>
    <col min="16200" max="16200" width="4" style="163" customWidth="1"/>
    <col min="16201" max="16201" width="2.875" style="163" customWidth="1"/>
    <col min="16202" max="16202" width="3.625" style="163" customWidth="1"/>
    <col min="16203" max="16384" width="9" style="163"/>
  </cols>
  <sheetData>
    <row r="1" spans="1:74" ht="4.5" customHeight="1" x14ac:dyDescent="0.15">
      <c r="A1" s="85"/>
      <c r="B1" s="86"/>
      <c r="C1" s="75"/>
      <c r="D1" s="75"/>
      <c r="E1" s="75"/>
      <c r="F1" s="76"/>
      <c r="G1" s="76"/>
      <c r="H1" s="76"/>
      <c r="I1" s="76"/>
      <c r="J1" s="76"/>
      <c r="K1" s="76"/>
      <c r="L1" s="76"/>
      <c r="M1" s="76"/>
      <c r="N1" s="76"/>
      <c r="O1" s="76"/>
      <c r="P1" s="76"/>
      <c r="Q1" s="76"/>
      <c r="R1" s="76"/>
    </row>
    <row r="2" spans="1:74" ht="23.25" customHeight="1" x14ac:dyDescent="0.15">
      <c r="A2" s="87"/>
      <c r="B2" s="121" t="s">
        <v>102</v>
      </c>
      <c r="C2" s="75"/>
      <c r="D2" s="75"/>
      <c r="E2" s="75"/>
      <c r="F2" s="76"/>
      <c r="G2" s="76"/>
      <c r="H2" s="76"/>
      <c r="I2" s="76"/>
      <c r="J2" s="76"/>
      <c r="K2" s="76"/>
      <c r="L2" s="76"/>
      <c r="M2" s="76"/>
      <c r="N2" s="76"/>
      <c r="O2" s="76"/>
      <c r="P2" s="76"/>
      <c r="Q2" s="76"/>
      <c r="R2" s="76"/>
    </row>
    <row r="3" spans="1:74" ht="16.5" customHeight="1" x14ac:dyDescent="0.15">
      <c r="A3" s="87"/>
      <c r="B3" s="77"/>
      <c r="C3" s="75"/>
      <c r="D3" s="75"/>
      <c r="E3" s="75"/>
      <c r="F3" s="76"/>
      <c r="G3" s="76"/>
      <c r="H3" s="76"/>
      <c r="I3" s="76"/>
      <c r="J3" s="76"/>
      <c r="K3" s="76"/>
      <c r="L3" s="76"/>
      <c r="M3" s="76"/>
      <c r="N3" s="76"/>
      <c r="O3" s="76"/>
      <c r="P3" s="76"/>
      <c r="Q3" s="76"/>
      <c r="R3" s="76"/>
    </row>
    <row r="4" spans="1:74" ht="21.75" customHeight="1" x14ac:dyDescent="0.15">
      <c r="A4" s="87"/>
      <c r="B4" s="557" t="str">
        <f>記録簿４月!$B$4</f>
        <v>令和５年度初任者研修年間指導計画書用記録簿（単独校用）＜提出の必要なし＞</v>
      </c>
      <c r="C4" s="557"/>
      <c r="D4" s="557"/>
      <c r="E4" s="557"/>
      <c r="F4" s="557"/>
      <c r="G4" s="557"/>
      <c r="H4" s="557"/>
      <c r="I4" s="557"/>
      <c r="J4" s="557"/>
      <c r="K4" s="557"/>
      <c r="L4" s="557"/>
      <c r="M4" s="557"/>
      <c r="N4" s="557"/>
      <c r="O4" s="557"/>
      <c r="P4" s="557"/>
      <c r="Q4" s="557"/>
      <c r="R4" s="165"/>
    </row>
    <row r="5" spans="1:74" ht="3" customHeight="1" x14ac:dyDescent="0.15">
      <c r="A5" s="87"/>
      <c r="B5" s="76"/>
      <c r="C5" s="75"/>
      <c r="D5" s="75"/>
      <c r="E5" s="75"/>
      <c r="F5" s="76"/>
      <c r="G5" s="76"/>
      <c r="H5" s="76"/>
      <c r="I5" s="76"/>
      <c r="J5" s="76"/>
      <c r="K5" s="76"/>
      <c r="L5" s="76"/>
      <c r="M5" s="76"/>
      <c r="N5" s="76"/>
      <c r="O5" s="76"/>
      <c r="P5" s="76"/>
      <c r="Q5" s="76"/>
      <c r="R5" s="76"/>
    </row>
    <row r="6" spans="1:74" ht="24" customHeight="1" x14ac:dyDescent="0.15">
      <c r="A6" s="87"/>
      <c r="B6" s="420" t="str">
        <f>記録簿４月!B6</f>
        <v>学校名</v>
      </c>
      <c r="C6" s="421"/>
      <c r="D6" s="421" t="str">
        <f>記録簿４月!D6</f>
        <v>県立○○学校</v>
      </c>
      <c r="E6" s="421"/>
      <c r="F6" s="421"/>
      <c r="G6" s="421"/>
      <c r="H6" s="421"/>
      <c r="I6" s="421"/>
      <c r="J6" s="558"/>
      <c r="K6" s="436" t="str">
        <f>記録簿４月!K6</f>
        <v>校長名</v>
      </c>
      <c r="L6" s="437"/>
      <c r="M6" s="559" t="str">
        <f>記録簿４月!M6</f>
        <v>□□　□□</v>
      </c>
      <c r="N6" s="559"/>
      <c r="O6" s="559"/>
      <c r="P6" s="559"/>
      <c r="Q6" s="560"/>
      <c r="R6" s="166"/>
    </row>
    <row r="7" spans="1:74" ht="24" customHeight="1" x14ac:dyDescent="0.15">
      <c r="A7" s="87"/>
      <c r="B7" s="424" t="str">
        <f>記録簿４月!B7</f>
        <v>初任者</v>
      </c>
      <c r="C7" s="425"/>
      <c r="D7" s="430" t="str">
        <f>記録簿４月!D7</f>
        <v>氏 名</v>
      </c>
      <c r="E7" s="431"/>
      <c r="F7" s="431" t="str">
        <f>記録簿４月!F7</f>
        <v>○○　○○</v>
      </c>
      <c r="G7" s="431"/>
      <c r="H7" s="431"/>
      <c r="I7" s="431"/>
      <c r="J7" s="434"/>
      <c r="K7" s="438"/>
      <c r="L7" s="439"/>
      <c r="M7" s="561"/>
      <c r="N7" s="561"/>
      <c r="O7" s="561"/>
      <c r="P7" s="561"/>
      <c r="Q7" s="562"/>
      <c r="R7" s="166"/>
    </row>
    <row r="8" spans="1:74" ht="30" customHeight="1" x14ac:dyDescent="0.15">
      <c r="A8" s="87"/>
      <c r="B8" s="426"/>
      <c r="C8" s="427"/>
      <c r="D8" s="430" t="str">
        <f>記録簿４月!D8</f>
        <v>担当学年</v>
      </c>
      <c r="E8" s="434"/>
      <c r="F8" s="430" t="str">
        <f>記録簿４月!F8</f>
        <v>　○年○組（正・副）（　年所属）</v>
      </c>
      <c r="G8" s="431"/>
      <c r="H8" s="431"/>
      <c r="I8" s="431"/>
      <c r="J8" s="434"/>
      <c r="K8" s="369" t="str">
        <f>記録簿４月!K8</f>
        <v xml:space="preserve"> 校内指導教員
 職・氏名</v>
      </c>
      <c r="L8" s="370"/>
      <c r="M8" s="370" t="str">
        <f>記録簿４月!M8</f>
        <v>教諭</v>
      </c>
      <c r="N8" s="563" t="str">
        <f>記録簿４月!N8</f>
        <v>△△　△△</v>
      </c>
      <c r="O8" s="563"/>
      <c r="P8" s="563"/>
      <c r="Q8" s="564"/>
      <c r="R8" s="80"/>
      <c r="AM8" s="554" t="s">
        <v>94</v>
      </c>
      <c r="AN8" s="554" t="s">
        <v>94</v>
      </c>
      <c r="AO8" s="554" t="s">
        <v>94</v>
      </c>
      <c r="AP8" s="554" t="s">
        <v>94</v>
      </c>
      <c r="AQ8" s="554" t="s">
        <v>94</v>
      </c>
      <c r="AR8" s="554" t="s">
        <v>94</v>
      </c>
      <c r="AS8" s="554" t="s">
        <v>94</v>
      </c>
      <c r="AT8" s="554" t="s">
        <v>94</v>
      </c>
      <c r="BN8" s="555"/>
    </row>
    <row r="9" spans="1:74" ht="30" customHeight="1" x14ac:dyDescent="0.15">
      <c r="A9" s="87"/>
      <c r="B9" s="428"/>
      <c r="C9" s="429"/>
      <c r="D9" s="412" t="str">
        <f>記録簿４月!D9</f>
        <v>担当教科</v>
      </c>
      <c r="E9" s="413"/>
      <c r="F9" s="567" t="str">
        <f>記録簿４月!F9</f>
        <v>国語</v>
      </c>
      <c r="G9" s="568"/>
      <c r="H9" s="568"/>
      <c r="I9" s="568"/>
      <c r="J9" s="427"/>
      <c r="K9" s="371"/>
      <c r="L9" s="372"/>
      <c r="M9" s="372"/>
      <c r="N9" s="565"/>
      <c r="O9" s="565"/>
      <c r="P9" s="565"/>
      <c r="Q9" s="566"/>
      <c r="R9" s="80"/>
      <c r="AM9" s="554"/>
      <c r="AN9" s="554"/>
      <c r="AO9" s="554"/>
      <c r="AP9" s="554"/>
      <c r="AQ9" s="554"/>
      <c r="AR9" s="554"/>
      <c r="AS9" s="554"/>
      <c r="AT9" s="554"/>
      <c r="AV9" s="537" t="s">
        <v>80</v>
      </c>
      <c r="AW9" s="537" t="s">
        <v>80</v>
      </c>
      <c r="AX9" s="537" t="s">
        <v>80</v>
      </c>
      <c r="AY9" s="537" t="s">
        <v>80</v>
      </c>
      <c r="AZ9" s="537" t="s">
        <v>80</v>
      </c>
      <c r="BA9" s="537" t="s">
        <v>80</v>
      </c>
      <c r="BB9" s="537" t="s">
        <v>80</v>
      </c>
      <c r="BC9" s="537" t="s">
        <v>80</v>
      </c>
      <c r="BD9" s="167"/>
      <c r="BF9" s="538" t="s">
        <v>66</v>
      </c>
      <c r="BG9" s="538" t="s">
        <v>92</v>
      </c>
      <c r="BH9" s="538" t="s">
        <v>66</v>
      </c>
      <c r="BI9" s="538" t="s">
        <v>66</v>
      </c>
      <c r="BJ9" s="538" t="s">
        <v>66</v>
      </c>
      <c r="BK9" s="538" t="s">
        <v>66</v>
      </c>
      <c r="BL9" s="538" t="s">
        <v>66</v>
      </c>
      <c r="BM9" s="538" t="s">
        <v>66</v>
      </c>
      <c r="BN9" s="555"/>
    </row>
    <row r="10" spans="1:74" ht="9" customHeight="1" x14ac:dyDescent="0.15">
      <c r="A10" s="87"/>
      <c r="B10" s="78"/>
      <c r="C10" s="79"/>
      <c r="D10" s="79"/>
      <c r="E10" s="79"/>
      <c r="F10" s="78"/>
      <c r="G10" s="78"/>
      <c r="H10" s="78"/>
      <c r="I10" s="78"/>
      <c r="J10" s="88"/>
      <c r="K10" s="88"/>
      <c r="L10" s="88"/>
      <c r="M10" s="78"/>
      <c r="N10" s="78"/>
      <c r="O10" s="78"/>
      <c r="P10" s="78"/>
      <c r="Q10" s="78"/>
      <c r="R10" s="80"/>
      <c r="AM10" s="554"/>
      <c r="AN10" s="554"/>
      <c r="AO10" s="554"/>
      <c r="AP10" s="554"/>
      <c r="AQ10" s="554"/>
      <c r="AR10" s="554"/>
      <c r="AS10" s="554"/>
      <c r="AT10" s="554"/>
      <c r="AV10" s="537"/>
      <c r="AW10" s="537"/>
      <c r="AX10" s="537"/>
      <c r="AY10" s="537"/>
      <c r="AZ10" s="537"/>
      <c r="BA10" s="537"/>
      <c r="BB10" s="537"/>
      <c r="BC10" s="537"/>
      <c r="BD10" s="167"/>
      <c r="BF10" s="538"/>
      <c r="BG10" s="538"/>
      <c r="BH10" s="538"/>
      <c r="BI10" s="538"/>
      <c r="BJ10" s="538"/>
      <c r="BK10" s="538"/>
      <c r="BL10" s="538"/>
      <c r="BM10" s="538"/>
      <c r="BN10" s="555"/>
    </row>
    <row r="11" spans="1:74" ht="8.25" customHeight="1" x14ac:dyDescent="0.15">
      <c r="A11" s="168"/>
      <c r="B11" s="417"/>
      <c r="C11" s="417"/>
      <c r="D11" s="417"/>
      <c r="E11" s="417"/>
      <c r="F11" s="417"/>
      <c r="G11" s="417"/>
      <c r="H11" s="417"/>
      <c r="I11" s="417"/>
      <c r="J11" s="417"/>
      <c r="K11" s="417"/>
      <c r="L11" s="417"/>
      <c r="M11" s="417"/>
      <c r="N11" s="417"/>
      <c r="O11" s="417"/>
      <c r="P11" s="418"/>
      <c r="Q11" s="418"/>
      <c r="R11" s="81"/>
      <c r="S11" s="536" t="s">
        <v>67</v>
      </c>
      <c r="T11" s="169"/>
      <c r="U11" s="537" t="s">
        <v>62</v>
      </c>
      <c r="V11" s="537" t="s">
        <v>62</v>
      </c>
      <c r="W11" s="537" t="s">
        <v>62</v>
      </c>
      <c r="X11" s="537" t="s">
        <v>62</v>
      </c>
      <c r="Y11" s="537" t="s">
        <v>62</v>
      </c>
      <c r="Z11" s="537" t="s">
        <v>62</v>
      </c>
      <c r="AA11" s="537" t="s">
        <v>62</v>
      </c>
      <c r="AB11" s="537" t="s">
        <v>62</v>
      </c>
      <c r="AC11" s="170"/>
      <c r="AD11" s="537" t="s">
        <v>68</v>
      </c>
      <c r="AE11" s="537" t="s">
        <v>68</v>
      </c>
      <c r="AF11" s="537" t="s">
        <v>68</v>
      </c>
      <c r="AG11" s="537" t="s">
        <v>68</v>
      </c>
      <c r="AH11" s="537" t="s">
        <v>68</v>
      </c>
      <c r="AI11" s="537" t="s">
        <v>68</v>
      </c>
      <c r="AJ11" s="537" t="s">
        <v>68</v>
      </c>
      <c r="AK11" s="537" t="s">
        <v>68</v>
      </c>
      <c r="AL11" s="170"/>
      <c r="AM11" s="554"/>
      <c r="AN11" s="554"/>
      <c r="AO11" s="554"/>
      <c r="AP11" s="554"/>
      <c r="AQ11" s="554"/>
      <c r="AR11" s="554"/>
      <c r="AS11" s="554"/>
      <c r="AT11" s="554"/>
      <c r="AU11" s="170"/>
      <c r="AV11" s="537"/>
      <c r="AW11" s="537"/>
      <c r="AX11" s="537"/>
      <c r="AY11" s="537"/>
      <c r="AZ11" s="537"/>
      <c r="BA11" s="537"/>
      <c r="BB11" s="537"/>
      <c r="BC11" s="537"/>
      <c r="BD11" s="167"/>
      <c r="BE11" s="170"/>
      <c r="BF11" s="538"/>
      <c r="BG11" s="538"/>
      <c r="BH11" s="538"/>
      <c r="BI11" s="538"/>
      <c r="BJ11" s="538"/>
      <c r="BK11" s="538"/>
      <c r="BL11" s="538"/>
      <c r="BM11" s="538"/>
      <c r="BN11" s="555"/>
      <c r="BO11" s="535" t="s">
        <v>9</v>
      </c>
      <c r="BP11" s="535" t="s">
        <v>10</v>
      </c>
      <c r="BQ11" s="535" t="s">
        <v>11</v>
      </c>
      <c r="BR11" s="535" t="s">
        <v>27</v>
      </c>
      <c r="BS11" s="535" t="s">
        <v>28</v>
      </c>
      <c r="BT11" s="535" t="s">
        <v>29</v>
      </c>
      <c r="BU11" s="535" t="s">
        <v>69</v>
      </c>
      <c r="BV11" s="535" t="s">
        <v>70</v>
      </c>
    </row>
    <row r="12" spans="1:74" ht="35.25" customHeight="1" x14ac:dyDescent="0.15">
      <c r="A12" s="168"/>
      <c r="B12" s="394" t="s">
        <v>71</v>
      </c>
      <c r="C12" s="394"/>
      <c r="D12" s="394"/>
      <c r="E12" s="394"/>
      <c r="F12" s="394"/>
      <c r="G12" s="394"/>
      <c r="H12" s="394"/>
      <c r="I12" s="394"/>
      <c r="J12" s="394"/>
      <c r="K12" s="394"/>
      <c r="L12" s="394"/>
      <c r="M12" s="394"/>
      <c r="N12" s="394"/>
      <c r="O12" s="394"/>
      <c r="P12" s="394"/>
      <c r="Q12" s="394"/>
      <c r="R12" s="82"/>
      <c r="S12" s="536"/>
      <c r="T12" s="169"/>
      <c r="U12" s="537"/>
      <c r="V12" s="537"/>
      <c r="W12" s="537"/>
      <c r="X12" s="537"/>
      <c r="Y12" s="537"/>
      <c r="Z12" s="537"/>
      <c r="AA12" s="537"/>
      <c r="AB12" s="537"/>
      <c r="AC12" s="170"/>
      <c r="AD12" s="537"/>
      <c r="AE12" s="537"/>
      <c r="AF12" s="537"/>
      <c r="AG12" s="537"/>
      <c r="AH12" s="537"/>
      <c r="AI12" s="537"/>
      <c r="AJ12" s="537"/>
      <c r="AK12" s="537"/>
      <c r="AL12" s="170"/>
      <c r="AM12" s="554"/>
      <c r="AN12" s="554"/>
      <c r="AO12" s="554"/>
      <c r="AP12" s="554"/>
      <c r="AQ12" s="554"/>
      <c r="AR12" s="554"/>
      <c r="AS12" s="554"/>
      <c r="AT12" s="554"/>
      <c r="AU12" s="170"/>
      <c r="AV12" s="537"/>
      <c r="AW12" s="537"/>
      <c r="AX12" s="537"/>
      <c r="AY12" s="537"/>
      <c r="AZ12" s="537"/>
      <c r="BA12" s="537"/>
      <c r="BB12" s="537"/>
      <c r="BC12" s="537"/>
      <c r="BD12" s="167"/>
      <c r="BE12" s="170"/>
      <c r="BF12" s="538"/>
      <c r="BG12" s="538"/>
      <c r="BH12" s="538"/>
      <c r="BI12" s="538"/>
      <c r="BJ12" s="538"/>
      <c r="BK12" s="538"/>
      <c r="BL12" s="538"/>
      <c r="BM12" s="538"/>
      <c r="BN12" s="555"/>
      <c r="BO12" s="535"/>
      <c r="BP12" s="535"/>
      <c r="BQ12" s="535"/>
      <c r="BR12" s="535"/>
      <c r="BS12" s="535"/>
      <c r="BT12" s="535"/>
      <c r="BU12" s="535"/>
      <c r="BV12" s="535"/>
    </row>
    <row r="13" spans="1:74" ht="16.5" customHeight="1" x14ac:dyDescent="0.15">
      <c r="A13" s="168"/>
      <c r="B13" s="545" t="s">
        <v>72</v>
      </c>
      <c r="C13" s="547" t="s">
        <v>73</v>
      </c>
      <c r="D13" s="548"/>
      <c r="E13" s="363" t="s">
        <v>74</v>
      </c>
      <c r="F13" s="364"/>
      <c r="G13" s="364"/>
      <c r="H13" s="364"/>
      <c r="I13" s="364"/>
      <c r="J13" s="364"/>
      <c r="K13" s="550"/>
      <c r="L13" s="547" t="s">
        <v>75</v>
      </c>
      <c r="M13" s="553" t="s">
        <v>76</v>
      </c>
      <c r="N13" s="553"/>
      <c r="O13" s="539" t="s">
        <v>61</v>
      </c>
      <c r="P13" s="540"/>
      <c r="Q13" s="541"/>
      <c r="R13" s="171"/>
      <c r="S13" s="536"/>
      <c r="T13" s="169"/>
      <c r="U13" s="172">
        <v>1</v>
      </c>
      <c r="V13" s="172">
        <v>2</v>
      </c>
      <c r="W13" s="172">
        <v>3</v>
      </c>
      <c r="X13" s="172">
        <v>4</v>
      </c>
      <c r="Y13" s="172">
        <v>5</v>
      </c>
      <c r="Z13" s="172">
        <v>6</v>
      </c>
      <c r="AA13" s="172">
        <v>7</v>
      </c>
      <c r="AB13" s="172">
        <v>8</v>
      </c>
      <c r="AC13" s="170"/>
      <c r="AD13" s="172">
        <v>1</v>
      </c>
      <c r="AE13" s="170">
        <v>2</v>
      </c>
      <c r="AF13" s="172">
        <v>3</v>
      </c>
      <c r="AG13" s="170">
        <v>4</v>
      </c>
      <c r="AH13" s="172">
        <v>5</v>
      </c>
      <c r="AI13" s="170">
        <v>6</v>
      </c>
      <c r="AJ13" s="172">
        <v>7</v>
      </c>
      <c r="AK13" s="170">
        <v>8</v>
      </c>
      <c r="AL13" s="170"/>
      <c r="AM13" s="170">
        <v>1</v>
      </c>
      <c r="AN13" s="170">
        <v>2</v>
      </c>
      <c r="AO13" s="170">
        <v>3</v>
      </c>
      <c r="AP13" s="170">
        <v>4</v>
      </c>
      <c r="AQ13" s="170">
        <v>5</v>
      </c>
      <c r="AR13" s="170">
        <v>6</v>
      </c>
      <c r="AS13" s="170">
        <v>7</v>
      </c>
      <c r="AT13" s="170">
        <v>8</v>
      </c>
      <c r="AU13" s="170"/>
      <c r="AV13" s="172">
        <v>1</v>
      </c>
      <c r="AW13" s="170">
        <v>2</v>
      </c>
      <c r="AX13" s="170">
        <v>3</v>
      </c>
      <c r="AY13" s="170">
        <v>4</v>
      </c>
      <c r="AZ13" s="170">
        <v>5</v>
      </c>
      <c r="BA13" s="170">
        <v>6</v>
      </c>
      <c r="BB13" s="170">
        <v>7</v>
      </c>
      <c r="BC13" s="170">
        <v>8</v>
      </c>
      <c r="BD13" s="170"/>
      <c r="BE13" s="170"/>
      <c r="BF13" s="173">
        <v>1</v>
      </c>
      <c r="BG13" s="170">
        <v>2</v>
      </c>
      <c r="BH13" s="170">
        <v>3</v>
      </c>
      <c r="BI13" s="170">
        <v>4</v>
      </c>
      <c r="BJ13" s="170">
        <v>5</v>
      </c>
      <c r="BK13" s="170">
        <v>6</v>
      </c>
      <c r="BL13" s="170">
        <v>7</v>
      </c>
      <c r="BM13" s="170">
        <v>8</v>
      </c>
      <c r="BN13" s="172"/>
      <c r="BO13" s="535"/>
      <c r="BP13" s="535"/>
      <c r="BQ13" s="535"/>
      <c r="BR13" s="535"/>
      <c r="BS13" s="535"/>
      <c r="BT13" s="535"/>
      <c r="BU13" s="535"/>
      <c r="BV13" s="535"/>
    </row>
    <row r="14" spans="1:74" ht="16.5" customHeight="1" x14ac:dyDescent="0.15">
      <c r="A14" s="168"/>
      <c r="B14" s="546"/>
      <c r="C14" s="428"/>
      <c r="D14" s="549"/>
      <c r="E14" s="551"/>
      <c r="F14" s="528"/>
      <c r="G14" s="528"/>
      <c r="H14" s="528"/>
      <c r="I14" s="528"/>
      <c r="J14" s="528"/>
      <c r="K14" s="552"/>
      <c r="L14" s="428"/>
      <c r="M14" s="174" t="s">
        <v>77</v>
      </c>
      <c r="N14" s="175" t="s">
        <v>78</v>
      </c>
      <c r="O14" s="542"/>
      <c r="P14" s="543"/>
      <c r="Q14" s="544"/>
      <c r="R14" s="76"/>
      <c r="S14" s="536"/>
      <c r="T14" s="169"/>
      <c r="U14" s="172"/>
      <c r="V14" s="172"/>
      <c r="W14" s="172"/>
      <c r="X14" s="172"/>
      <c r="Y14" s="172"/>
      <c r="Z14" s="172"/>
      <c r="AA14" s="172"/>
      <c r="AB14" s="172"/>
      <c r="AC14" s="170"/>
      <c r="AD14" s="172"/>
      <c r="AE14" s="170"/>
      <c r="AF14" s="170"/>
      <c r="AG14" s="170"/>
      <c r="AH14" s="170"/>
      <c r="AI14" s="170"/>
      <c r="AJ14" s="170"/>
      <c r="AK14" s="170"/>
      <c r="AL14" s="170"/>
      <c r="AM14" s="170"/>
      <c r="AN14" s="170"/>
      <c r="AO14" s="170"/>
      <c r="AP14" s="170"/>
      <c r="AQ14" s="170"/>
      <c r="AR14" s="170"/>
      <c r="AS14" s="170"/>
      <c r="AT14" s="170"/>
      <c r="AU14" s="170"/>
      <c r="AV14" s="172"/>
      <c r="AW14" s="170"/>
      <c r="AX14" s="170"/>
      <c r="AY14" s="170"/>
      <c r="AZ14" s="170"/>
      <c r="BA14" s="170"/>
      <c r="BB14" s="170"/>
      <c r="BC14" s="170"/>
      <c r="BD14" s="170"/>
      <c r="BE14" s="170"/>
      <c r="BG14" s="170"/>
      <c r="BH14" s="170"/>
      <c r="BI14" s="170"/>
      <c r="BJ14" s="170"/>
      <c r="BK14" s="170"/>
      <c r="BL14" s="170"/>
      <c r="BM14" s="170"/>
      <c r="BN14" s="172"/>
      <c r="BO14" s="535"/>
      <c r="BP14" s="535"/>
      <c r="BQ14" s="535"/>
      <c r="BR14" s="535"/>
      <c r="BS14" s="535"/>
      <c r="BT14" s="535"/>
      <c r="BU14" s="535"/>
      <c r="BV14" s="535"/>
    </row>
    <row r="15" spans="1:74" s="185" customFormat="1" ht="24" customHeight="1" x14ac:dyDescent="0.15">
      <c r="A15" s="176"/>
      <c r="B15" s="177" t="s">
        <v>148</v>
      </c>
      <c r="C15" s="380"/>
      <c r="D15" s="381"/>
      <c r="E15" s="382"/>
      <c r="F15" s="383"/>
      <c r="G15" s="383"/>
      <c r="H15" s="383"/>
      <c r="I15" s="383"/>
      <c r="J15" s="383"/>
      <c r="K15" s="533"/>
      <c r="L15" s="92"/>
      <c r="M15" s="93"/>
      <c r="N15" s="94"/>
      <c r="O15" s="391"/>
      <c r="P15" s="392"/>
      <c r="Q15" s="393"/>
      <c r="R15" s="178"/>
      <c r="S15" s="179" t="str">
        <f>IF(L15=$U$11,$U$11&amp;M15,IF(L15=$AD$11,$AD$11&amp;M15,IF(L15=AM8,AM8&amp;M15,IF(L15=$AV$9,$AV$9&amp;M15,IF(L15=BF9,BF9&amp;M15,IF(L15="","",$BF$9&amp;M15))))))</f>
        <v/>
      </c>
      <c r="T15" s="179"/>
      <c r="U15" s="180">
        <f>COUNTIFS(L15,"校長",M15,"①")*$N15</f>
        <v>0</v>
      </c>
      <c r="V15" s="180">
        <f>COUNTIFS(L15,"校長",M15,"②")*$N15</f>
        <v>0</v>
      </c>
      <c r="W15" s="180">
        <f>COUNTIFS(L15,"校長",M15,"③")*$N15</f>
        <v>0</v>
      </c>
      <c r="X15" s="180">
        <f>COUNTIFS(L15,"校長",M15,"④")*$N15</f>
        <v>0</v>
      </c>
      <c r="Y15" s="180">
        <f>COUNTIFS(L15,"校長",M15,"⑤")*$N15</f>
        <v>0</v>
      </c>
      <c r="Z15" s="180">
        <f>COUNTIFS(L15,"校長",M15,"⑥")*$N15</f>
        <v>0</v>
      </c>
      <c r="AA15" s="180">
        <f>COUNTIFS(L15,"校長",M15,"⑦")*$N15</f>
        <v>0</v>
      </c>
      <c r="AB15" s="180">
        <f>COUNTIFS(L15,"校長",M15,"⑧")*$N15</f>
        <v>0</v>
      </c>
      <c r="AC15" s="181"/>
      <c r="AD15" s="180">
        <f t="shared" ref="AD15:AD42" si="0">COUNTIFS(L15,"教頭",M15,"①")*$N15</f>
        <v>0</v>
      </c>
      <c r="AE15" s="180">
        <f t="shared" ref="AE15:AE42" si="1">COUNTIFS(L15,"教頭",M15,"②")*$N15</f>
        <v>0</v>
      </c>
      <c r="AF15" s="180">
        <f t="shared" ref="AF15:AF42" si="2">COUNTIFS(L15,"教頭",M15,"③")*$N15</f>
        <v>0</v>
      </c>
      <c r="AG15" s="180">
        <f t="shared" ref="AG15:AG42" si="3">COUNTIFS(L15,"教頭",M15,"④")*$N15</f>
        <v>0</v>
      </c>
      <c r="AH15" s="180">
        <f t="shared" ref="AH15:AH42" si="4">COUNTIFS(L15,"教頭",M15,"⑤")*$N15</f>
        <v>0</v>
      </c>
      <c r="AI15" s="180">
        <f t="shared" ref="AI15:AI42" si="5">COUNTIFS(L15,"教頭",M15,"⑥")*$N15</f>
        <v>0</v>
      </c>
      <c r="AJ15" s="180">
        <f t="shared" ref="AJ15:AJ42" si="6">COUNTIFS(L15,"教頭",M15,"⑦")*$N15</f>
        <v>0</v>
      </c>
      <c r="AK15" s="180">
        <f t="shared" ref="AK15:AK42" si="7">COUNTIFS(L15,"教頭",M15,"⑧")*$N15</f>
        <v>0</v>
      </c>
      <c r="AL15" s="181"/>
      <c r="AM15" s="180">
        <f>COUNTIFS(L15,"校内指導教員",M15,"①")*$N15</f>
        <v>0</v>
      </c>
      <c r="AN15" s="180">
        <f>COUNTIFS(L15,"校内指導教員",M15,"②")*$N15</f>
        <v>0</v>
      </c>
      <c r="AO15" s="180">
        <f>COUNTIFS(L15,"校内指導教員",M15,"③")*$N15</f>
        <v>0</v>
      </c>
      <c r="AP15" s="180">
        <f>COUNTIFS(L15,"校内指導教員",M15,"④")*$N15</f>
        <v>0</v>
      </c>
      <c r="AQ15" s="180">
        <f>COUNTIFS(L15,"校内指導教員",M15,"⑤")*$N15</f>
        <v>0</v>
      </c>
      <c r="AR15" s="180">
        <f>COUNTIFS(L15,"校内指導教員",M15,"⑥")*$N15</f>
        <v>0</v>
      </c>
      <c r="AS15" s="180">
        <f>COUNTIFS(L15,"校内指導教員",M15,"⑦")*$N15</f>
        <v>0</v>
      </c>
      <c r="AT15" s="180">
        <f>COUNTIFS(L15,"校内指導教員",M15,"⑧")*$N15</f>
        <v>0</v>
      </c>
      <c r="AU15" s="181"/>
      <c r="AV15" s="180">
        <f>COUNTIFS(L15,"教科指導員",M15,"①")*$N15</f>
        <v>0</v>
      </c>
      <c r="AW15" s="180">
        <f>COUNTIFS(L15,"教科指導員",M15,"②")*$N15</f>
        <v>0</v>
      </c>
      <c r="AX15" s="180">
        <f>COUNTIFS(L15,"教科指導員",M15,"③")*$N15</f>
        <v>0</v>
      </c>
      <c r="AY15" s="180">
        <f>COUNTIFS(L15,"教科指導員",M15,"④")*$N15</f>
        <v>0</v>
      </c>
      <c r="AZ15" s="180">
        <f>COUNTIFS(L15,"教科指導員",M15,"⑤")*$N15</f>
        <v>0</v>
      </c>
      <c r="BA15" s="180">
        <f>COUNTIFS(L15,"教科指導員",M15,"⑥")*$N15</f>
        <v>0</v>
      </c>
      <c r="BB15" s="180">
        <f>COUNTIFS(L15,"教科指導員",M15,"⑦")*$N15</f>
        <v>0</v>
      </c>
      <c r="BC15" s="180">
        <f>COUNTIFS(L15,"教科指導員",M15,"⑧")*$N15</f>
        <v>0</v>
      </c>
      <c r="BD15" s="146"/>
      <c r="BE15" s="182">
        <f>SUM(U15:BD15)</f>
        <v>0</v>
      </c>
      <c r="BF15" s="182">
        <f>COUNTIFS(BE15,"0",M15,"①")*N15</f>
        <v>0</v>
      </c>
      <c r="BG15" s="182">
        <f>COUNTIFS(BE15,"0",M15,"②")*N15</f>
        <v>0</v>
      </c>
      <c r="BH15" s="182">
        <f>COUNTIFS(BE15,"0",M15,"③")*N15</f>
        <v>0</v>
      </c>
      <c r="BI15" s="182">
        <f>COUNTIFS(BE15,"0",M15,"④")*N15</f>
        <v>0</v>
      </c>
      <c r="BJ15" s="182">
        <f>COUNTIFS(BE15,"0",M15,"⑤")*N15</f>
        <v>0</v>
      </c>
      <c r="BK15" s="182">
        <f>COUNTIFS(BE15,"0",M15,"⑥")*N15</f>
        <v>0</v>
      </c>
      <c r="BL15" s="182">
        <f>COUNTIFS(BE15,"0",M15,"⑦")*N15</f>
        <v>0</v>
      </c>
      <c r="BM15" s="182">
        <f>COUNTIFS(BE15,"0",M15,"⑧")*N15</f>
        <v>0</v>
      </c>
      <c r="BN15" s="183"/>
      <c r="BO15" s="184">
        <f t="shared" ref="BO15:BO42" si="8">COUNTIF(M15,"①")*$N15</f>
        <v>0</v>
      </c>
      <c r="BP15" s="184">
        <f t="shared" ref="BP15:BP42" si="9">COUNTIF(M15,"②")*$N15</f>
        <v>0</v>
      </c>
      <c r="BQ15" s="184">
        <f t="shared" ref="BQ15:BQ42" si="10">COUNTIF(M15,"③")*$N15</f>
        <v>0</v>
      </c>
      <c r="BR15" s="184">
        <f t="shared" ref="BR15:BR42" si="11">COUNTIF(M15,"④")*$N15</f>
        <v>0</v>
      </c>
      <c r="BS15" s="184">
        <f t="shared" ref="BS15:BS42" si="12">COUNTIF(M15,"⑤")*$N15</f>
        <v>0</v>
      </c>
      <c r="BT15" s="184">
        <f t="shared" ref="BT15:BT42" si="13">COUNTIF(M15,"⑥")*$N15</f>
        <v>0</v>
      </c>
      <c r="BU15" s="184">
        <f t="shared" ref="BU15:BU42" si="14">COUNTIF(M15,"⑦")*$N15</f>
        <v>0</v>
      </c>
      <c r="BV15" s="184">
        <f t="shared" ref="BV15:BV42" si="15">COUNTIF(M15,"⑧")*$N15</f>
        <v>0</v>
      </c>
    </row>
    <row r="16" spans="1:74" s="185" customFormat="1" ht="24" customHeight="1" x14ac:dyDescent="0.15">
      <c r="A16" s="176"/>
      <c r="B16" s="186"/>
      <c r="C16" s="380"/>
      <c r="D16" s="381"/>
      <c r="E16" s="382"/>
      <c r="F16" s="383"/>
      <c r="G16" s="383"/>
      <c r="H16" s="383"/>
      <c r="I16" s="383"/>
      <c r="J16" s="383"/>
      <c r="K16" s="533"/>
      <c r="L16" s="92"/>
      <c r="M16" s="93"/>
      <c r="N16" s="94"/>
      <c r="O16" s="385"/>
      <c r="P16" s="386"/>
      <c r="Q16" s="387"/>
      <c r="R16" s="178"/>
      <c r="S16" s="179" t="str">
        <f>IF(L16=$U$11,$U$11&amp;M16,IF(L16=$AD$11,$AD$11&amp;M16,IF(L16=AM8,AM8&amp;M16,IF(L16=$AV$9,$AV$9&amp;M16,IF(L16=BF9,BF9&amp;M16,IF(L16="","",$BF$9&amp;M16))))))</f>
        <v/>
      </c>
      <c r="T16" s="179"/>
      <c r="U16" s="180">
        <f t="shared" ref="U16:U42" si="16">COUNTIFS(L16,"校長",M16,"①")*$N16</f>
        <v>0</v>
      </c>
      <c r="V16" s="180">
        <f t="shared" ref="V16:V42" si="17">COUNTIFS(L16,"校長",M16,"②")*$N16</f>
        <v>0</v>
      </c>
      <c r="W16" s="180">
        <f t="shared" ref="W16:W42" si="18">COUNTIFS(L16,"校長",M16,"③")*$N16</f>
        <v>0</v>
      </c>
      <c r="X16" s="180">
        <f t="shared" ref="X16:X42" si="19">COUNTIFS(L16,"校長",M16,"④")*$N16</f>
        <v>0</v>
      </c>
      <c r="Y16" s="180">
        <f t="shared" ref="Y16:Y42" si="20">COUNTIFS(L16,"校長",M16,"⑤")*$N16</f>
        <v>0</v>
      </c>
      <c r="Z16" s="180">
        <f t="shared" ref="Z16:Z42" si="21">COUNTIFS(L16,"校長",M16,"⑥")*$N16</f>
        <v>0</v>
      </c>
      <c r="AA16" s="180">
        <f t="shared" ref="AA16:AA42" si="22">COUNTIFS(L16,"校長",M16,"⑦")*$N16</f>
        <v>0</v>
      </c>
      <c r="AB16" s="180">
        <f t="shared" ref="AB16:AB42" si="23">COUNTIFS(L16,"校長",M16,"⑧")*$N16</f>
        <v>0</v>
      </c>
      <c r="AC16" s="181"/>
      <c r="AD16" s="180">
        <f t="shared" si="0"/>
        <v>0</v>
      </c>
      <c r="AE16" s="180">
        <f t="shared" si="1"/>
        <v>0</v>
      </c>
      <c r="AF16" s="180">
        <f t="shared" si="2"/>
        <v>0</v>
      </c>
      <c r="AG16" s="180">
        <f t="shared" si="3"/>
        <v>0</v>
      </c>
      <c r="AH16" s="180">
        <f t="shared" si="4"/>
        <v>0</v>
      </c>
      <c r="AI16" s="180">
        <f t="shared" si="5"/>
        <v>0</v>
      </c>
      <c r="AJ16" s="180">
        <f t="shared" si="6"/>
        <v>0</v>
      </c>
      <c r="AK16" s="180">
        <f t="shared" si="7"/>
        <v>0</v>
      </c>
      <c r="AL16" s="181"/>
      <c r="AM16" s="180">
        <f t="shared" ref="AM16:AM42" si="24">COUNTIFS(L16,"校内指導教員",M16,"①")*$N16</f>
        <v>0</v>
      </c>
      <c r="AN16" s="180">
        <f t="shared" ref="AN16:AN42" si="25">COUNTIFS(L16,"校内指導教員",M16,"②")*$N16</f>
        <v>0</v>
      </c>
      <c r="AO16" s="180">
        <f t="shared" ref="AO16:AO42" si="26">COUNTIFS(L16,"校内指導教員",M16,"③")*$N16</f>
        <v>0</v>
      </c>
      <c r="AP16" s="180">
        <f t="shared" ref="AP16:AP42" si="27">COUNTIFS(L16,"校内指導教員",M16,"④")*$N16</f>
        <v>0</v>
      </c>
      <c r="AQ16" s="180">
        <f t="shared" ref="AQ16:AQ42" si="28">COUNTIFS(L16,"校内指導教員",M16,"⑤")*$N16</f>
        <v>0</v>
      </c>
      <c r="AR16" s="180">
        <f t="shared" ref="AR16:AR42" si="29">COUNTIFS(L16,"校内指導教員",M16,"⑥")*$N16</f>
        <v>0</v>
      </c>
      <c r="AS16" s="180">
        <f t="shared" ref="AS16:AS42" si="30">COUNTIFS(L16,"校内指導教員",M16,"⑦")*$N16</f>
        <v>0</v>
      </c>
      <c r="AT16" s="180">
        <f t="shared" ref="AT16:AT42" si="31">COUNTIFS(L16,"校内指導教員",M16,"⑧")*$N16</f>
        <v>0</v>
      </c>
      <c r="AU16" s="181"/>
      <c r="AV16" s="180">
        <f t="shared" ref="AV16:AV42" si="32">COUNTIFS(L16,"教科指導員",M16,"①")*$N16</f>
        <v>0</v>
      </c>
      <c r="AW16" s="180">
        <f t="shared" ref="AW16:AW42" si="33">COUNTIFS(L16,"教科指導員",M16,"②")*$N16</f>
        <v>0</v>
      </c>
      <c r="AX16" s="180">
        <f t="shared" ref="AX16:AX42" si="34">COUNTIFS(L16,"教科指導員",M16,"③")*$N16</f>
        <v>0</v>
      </c>
      <c r="AY16" s="180">
        <f t="shared" ref="AY16:AY42" si="35">COUNTIFS(L16,"教科指導員",M16,"④")*$N16</f>
        <v>0</v>
      </c>
      <c r="AZ16" s="180">
        <f t="shared" ref="AZ16:AZ42" si="36">COUNTIFS(L16,"教科指導員",M16,"⑤")*$N16</f>
        <v>0</v>
      </c>
      <c r="BA16" s="180">
        <f t="shared" ref="BA16:BA42" si="37">COUNTIFS(L16,"教科指導員",M16,"⑥")*$N16</f>
        <v>0</v>
      </c>
      <c r="BB16" s="180">
        <f t="shared" ref="BB16:BB42" si="38">COUNTIFS(L16,"教科指導員",M16,"⑦")*$N16</f>
        <v>0</v>
      </c>
      <c r="BC16" s="180">
        <f t="shared" ref="BC16:BC42" si="39">COUNTIFS(L16,"教科指導員",M16,"⑧")*$N16</f>
        <v>0</v>
      </c>
      <c r="BD16" s="146"/>
      <c r="BE16" s="182">
        <f t="shared" ref="BE16:BE42" si="40">SUM(U16:BD16)</f>
        <v>0</v>
      </c>
      <c r="BF16" s="182">
        <f>COUNTIFS(BE16,"0",M16,"①")*N16</f>
        <v>0</v>
      </c>
      <c r="BG16" s="182">
        <f>COUNTIFS(BE16,"0",M16,"②")*N16</f>
        <v>0</v>
      </c>
      <c r="BH16" s="182">
        <f>COUNTIFS(BE16,"0",M16,"③")*N16</f>
        <v>0</v>
      </c>
      <c r="BI16" s="182">
        <f>COUNTIFS(BE16,"0",M16,"④")*N16</f>
        <v>0</v>
      </c>
      <c r="BJ16" s="182">
        <f>COUNTIFS(BE16,"0",M16,"⑤")*N16</f>
        <v>0</v>
      </c>
      <c r="BK16" s="182">
        <f>COUNTIFS(BE16,"0",M16,"⑥")*N16</f>
        <v>0</v>
      </c>
      <c r="BL16" s="182">
        <f>COUNTIFS(BE16,"0",M16,"⑦")*N16</f>
        <v>0</v>
      </c>
      <c r="BM16" s="182">
        <f>COUNTIFS(BE16,"0",M16,"⑧")*N16</f>
        <v>0</v>
      </c>
      <c r="BN16" s="183"/>
      <c r="BO16" s="184">
        <f t="shared" si="8"/>
        <v>0</v>
      </c>
      <c r="BP16" s="184">
        <f t="shared" si="9"/>
        <v>0</v>
      </c>
      <c r="BQ16" s="184">
        <f t="shared" si="10"/>
        <v>0</v>
      </c>
      <c r="BR16" s="184">
        <f t="shared" si="11"/>
        <v>0</v>
      </c>
      <c r="BS16" s="184">
        <f t="shared" si="12"/>
        <v>0</v>
      </c>
      <c r="BT16" s="184">
        <f t="shared" si="13"/>
        <v>0</v>
      </c>
      <c r="BU16" s="184">
        <f t="shared" si="14"/>
        <v>0</v>
      </c>
      <c r="BV16" s="184">
        <f t="shared" si="15"/>
        <v>0</v>
      </c>
    </row>
    <row r="17" spans="1:74" s="185" customFormat="1" ht="24" customHeight="1" x14ac:dyDescent="0.15">
      <c r="A17" s="176"/>
      <c r="B17" s="186"/>
      <c r="C17" s="380"/>
      <c r="D17" s="381"/>
      <c r="E17" s="382"/>
      <c r="F17" s="383"/>
      <c r="G17" s="383"/>
      <c r="H17" s="383"/>
      <c r="I17" s="383"/>
      <c r="J17" s="383"/>
      <c r="K17" s="533"/>
      <c r="L17" s="92"/>
      <c r="M17" s="93"/>
      <c r="N17" s="94"/>
      <c r="O17" s="385"/>
      <c r="P17" s="386"/>
      <c r="Q17" s="387"/>
      <c r="R17" s="178"/>
      <c r="S17" s="179" t="str">
        <f>IF(L17=$U$11,$U$11&amp;M17,IF(L17=$AD$11,$AD$11&amp;M17,IF(L17=AM8,AM8&amp;M17,IF(L17=$AV$9,$AV$9&amp;M17,IF(L17=BF9,BF9&amp;M17,IF(L17="","",$BF$9&amp;M17))))))</f>
        <v/>
      </c>
      <c r="T17" s="179"/>
      <c r="U17" s="180">
        <f t="shared" si="16"/>
        <v>0</v>
      </c>
      <c r="V17" s="180">
        <f t="shared" si="17"/>
        <v>0</v>
      </c>
      <c r="W17" s="180">
        <f t="shared" si="18"/>
        <v>0</v>
      </c>
      <c r="X17" s="180">
        <f t="shared" si="19"/>
        <v>0</v>
      </c>
      <c r="Y17" s="180">
        <f t="shared" si="20"/>
        <v>0</v>
      </c>
      <c r="Z17" s="180">
        <f t="shared" si="21"/>
        <v>0</v>
      </c>
      <c r="AA17" s="180">
        <f t="shared" si="22"/>
        <v>0</v>
      </c>
      <c r="AB17" s="180">
        <f t="shared" si="23"/>
        <v>0</v>
      </c>
      <c r="AC17" s="181"/>
      <c r="AD17" s="180">
        <f t="shared" si="0"/>
        <v>0</v>
      </c>
      <c r="AE17" s="180">
        <f t="shared" si="1"/>
        <v>0</v>
      </c>
      <c r="AF17" s="180">
        <f t="shared" si="2"/>
        <v>0</v>
      </c>
      <c r="AG17" s="180">
        <f t="shared" si="3"/>
        <v>0</v>
      </c>
      <c r="AH17" s="180">
        <f t="shared" si="4"/>
        <v>0</v>
      </c>
      <c r="AI17" s="180">
        <f t="shared" si="5"/>
        <v>0</v>
      </c>
      <c r="AJ17" s="180">
        <f t="shared" si="6"/>
        <v>0</v>
      </c>
      <c r="AK17" s="180">
        <f t="shared" si="7"/>
        <v>0</v>
      </c>
      <c r="AL17" s="181"/>
      <c r="AM17" s="180">
        <f t="shared" si="24"/>
        <v>0</v>
      </c>
      <c r="AN17" s="180">
        <f t="shared" si="25"/>
        <v>0</v>
      </c>
      <c r="AO17" s="180">
        <f t="shared" si="26"/>
        <v>0</v>
      </c>
      <c r="AP17" s="180">
        <f t="shared" si="27"/>
        <v>0</v>
      </c>
      <c r="AQ17" s="180">
        <f t="shared" si="28"/>
        <v>0</v>
      </c>
      <c r="AR17" s="180">
        <f t="shared" si="29"/>
        <v>0</v>
      </c>
      <c r="AS17" s="180">
        <f t="shared" si="30"/>
        <v>0</v>
      </c>
      <c r="AT17" s="180">
        <f t="shared" si="31"/>
        <v>0</v>
      </c>
      <c r="AU17" s="181"/>
      <c r="AV17" s="180">
        <f t="shared" si="32"/>
        <v>0</v>
      </c>
      <c r="AW17" s="180">
        <f t="shared" si="33"/>
        <v>0</v>
      </c>
      <c r="AX17" s="180">
        <f t="shared" si="34"/>
        <v>0</v>
      </c>
      <c r="AY17" s="180">
        <f t="shared" si="35"/>
        <v>0</v>
      </c>
      <c r="AZ17" s="180">
        <f t="shared" si="36"/>
        <v>0</v>
      </c>
      <c r="BA17" s="180">
        <f t="shared" si="37"/>
        <v>0</v>
      </c>
      <c r="BB17" s="180">
        <f t="shared" si="38"/>
        <v>0</v>
      </c>
      <c r="BC17" s="180">
        <f t="shared" si="39"/>
        <v>0</v>
      </c>
      <c r="BD17" s="146"/>
      <c r="BE17" s="182">
        <f t="shared" si="40"/>
        <v>0</v>
      </c>
      <c r="BF17" s="182">
        <f t="shared" ref="BF17:BF42" si="41">COUNTIFS(BE17,"0",M17,"①")*N17</f>
        <v>0</v>
      </c>
      <c r="BG17" s="182">
        <f t="shared" ref="BG17:BG42" si="42">COUNTIFS(BE17,"0",M17,"②")*N17</f>
        <v>0</v>
      </c>
      <c r="BH17" s="182">
        <f t="shared" ref="BH17:BH42" si="43">COUNTIFS(BE17,"0",M17,"③")*N17</f>
        <v>0</v>
      </c>
      <c r="BI17" s="182">
        <f t="shared" ref="BI17:BI42" si="44">COUNTIFS(BE17,"0",M17,"④")*N17</f>
        <v>0</v>
      </c>
      <c r="BJ17" s="182">
        <f t="shared" ref="BJ17:BJ42" si="45">COUNTIFS(BE17,"0",M17,"⑤")*N17</f>
        <v>0</v>
      </c>
      <c r="BK17" s="182">
        <f t="shared" ref="BK17:BK42" si="46">COUNTIFS(BE17,"0",M17,"⑥")*N17</f>
        <v>0</v>
      </c>
      <c r="BL17" s="182">
        <f t="shared" ref="BL17:BL42" si="47">COUNTIFS(BE17,"0",M17,"⑦")*N17</f>
        <v>0</v>
      </c>
      <c r="BM17" s="182">
        <f t="shared" ref="BM17:BM42" si="48">COUNTIFS(BE17,"0",M17,"⑧")*N17</f>
        <v>0</v>
      </c>
      <c r="BN17" s="183"/>
      <c r="BO17" s="184">
        <f t="shared" si="8"/>
        <v>0</v>
      </c>
      <c r="BP17" s="184">
        <f t="shared" si="9"/>
        <v>0</v>
      </c>
      <c r="BQ17" s="184">
        <f t="shared" si="10"/>
        <v>0</v>
      </c>
      <c r="BR17" s="184">
        <f t="shared" si="11"/>
        <v>0</v>
      </c>
      <c r="BS17" s="184">
        <f t="shared" si="12"/>
        <v>0</v>
      </c>
      <c r="BT17" s="184">
        <f t="shared" si="13"/>
        <v>0</v>
      </c>
      <c r="BU17" s="184">
        <f t="shared" si="14"/>
        <v>0</v>
      </c>
      <c r="BV17" s="184">
        <f t="shared" si="15"/>
        <v>0</v>
      </c>
    </row>
    <row r="18" spans="1:74" s="185" customFormat="1" ht="24" customHeight="1" x14ac:dyDescent="0.15">
      <c r="A18" s="176"/>
      <c r="B18" s="186"/>
      <c r="C18" s="380"/>
      <c r="D18" s="381"/>
      <c r="E18" s="382"/>
      <c r="F18" s="383"/>
      <c r="G18" s="383"/>
      <c r="H18" s="383"/>
      <c r="I18" s="383"/>
      <c r="J18" s="383"/>
      <c r="K18" s="533"/>
      <c r="L18" s="92"/>
      <c r="M18" s="93"/>
      <c r="N18" s="94"/>
      <c r="O18" s="385"/>
      <c r="P18" s="386"/>
      <c r="Q18" s="387"/>
      <c r="R18" s="178"/>
      <c r="S18" s="179" t="str">
        <f>IF(L18=$U$11,$U$11&amp;M18,IF(L18=$AD$11,$AD$11&amp;M18,IF(L18=AM8,AM8&amp;M18,IF(L18=$AV$9,$AV$9&amp;M18,IF(L18=BF9,BF9&amp;M18,IF(L18="","",$BF$9&amp;M18))))))</f>
        <v/>
      </c>
      <c r="T18" s="179"/>
      <c r="U18" s="180">
        <f t="shared" si="16"/>
        <v>0</v>
      </c>
      <c r="V18" s="180">
        <f t="shared" si="17"/>
        <v>0</v>
      </c>
      <c r="W18" s="180">
        <f t="shared" si="18"/>
        <v>0</v>
      </c>
      <c r="X18" s="180">
        <f t="shared" si="19"/>
        <v>0</v>
      </c>
      <c r="Y18" s="180">
        <f t="shared" si="20"/>
        <v>0</v>
      </c>
      <c r="Z18" s="180">
        <f t="shared" si="21"/>
        <v>0</v>
      </c>
      <c r="AA18" s="180">
        <f t="shared" si="22"/>
        <v>0</v>
      </c>
      <c r="AB18" s="180">
        <f t="shared" si="23"/>
        <v>0</v>
      </c>
      <c r="AC18" s="181"/>
      <c r="AD18" s="180">
        <f t="shared" si="0"/>
        <v>0</v>
      </c>
      <c r="AE18" s="180">
        <f t="shared" si="1"/>
        <v>0</v>
      </c>
      <c r="AF18" s="180">
        <f t="shared" si="2"/>
        <v>0</v>
      </c>
      <c r="AG18" s="180">
        <f t="shared" si="3"/>
        <v>0</v>
      </c>
      <c r="AH18" s="180">
        <f t="shared" si="4"/>
        <v>0</v>
      </c>
      <c r="AI18" s="180">
        <f t="shared" si="5"/>
        <v>0</v>
      </c>
      <c r="AJ18" s="180">
        <f t="shared" si="6"/>
        <v>0</v>
      </c>
      <c r="AK18" s="180">
        <f t="shared" si="7"/>
        <v>0</v>
      </c>
      <c r="AL18" s="181"/>
      <c r="AM18" s="180">
        <f t="shared" si="24"/>
        <v>0</v>
      </c>
      <c r="AN18" s="180">
        <f t="shared" si="25"/>
        <v>0</v>
      </c>
      <c r="AO18" s="180">
        <f t="shared" si="26"/>
        <v>0</v>
      </c>
      <c r="AP18" s="180">
        <f t="shared" si="27"/>
        <v>0</v>
      </c>
      <c r="AQ18" s="180">
        <f t="shared" si="28"/>
        <v>0</v>
      </c>
      <c r="AR18" s="180">
        <f t="shared" si="29"/>
        <v>0</v>
      </c>
      <c r="AS18" s="180">
        <f t="shared" si="30"/>
        <v>0</v>
      </c>
      <c r="AT18" s="180">
        <f t="shared" si="31"/>
        <v>0</v>
      </c>
      <c r="AU18" s="181"/>
      <c r="AV18" s="180">
        <f t="shared" si="32"/>
        <v>0</v>
      </c>
      <c r="AW18" s="180">
        <f t="shared" si="33"/>
        <v>0</v>
      </c>
      <c r="AX18" s="180">
        <f t="shared" si="34"/>
        <v>0</v>
      </c>
      <c r="AY18" s="180">
        <f t="shared" si="35"/>
        <v>0</v>
      </c>
      <c r="AZ18" s="180">
        <f t="shared" si="36"/>
        <v>0</v>
      </c>
      <c r="BA18" s="180">
        <f t="shared" si="37"/>
        <v>0</v>
      </c>
      <c r="BB18" s="180">
        <f t="shared" si="38"/>
        <v>0</v>
      </c>
      <c r="BC18" s="180">
        <f t="shared" si="39"/>
        <v>0</v>
      </c>
      <c r="BD18" s="146"/>
      <c r="BE18" s="182">
        <f t="shared" si="40"/>
        <v>0</v>
      </c>
      <c r="BF18" s="182">
        <f t="shared" si="41"/>
        <v>0</v>
      </c>
      <c r="BG18" s="182">
        <f t="shared" si="42"/>
        <v>0</v>
      </c>
      <c r="BH18" s="182">
        <f t="shared" si="43"/>
        <v>0</v>
      </c>
      <c r="BI18" s="182">
        <f t="shared" si="44"/>
        <v>0</v>
      </c>
      <c r="BJ18" s="182">
        <f t="shared" si="45"/>
        <v>0</v>
      </c>
      <c r="BK18" s="182">
        <f t="shared" si="46"/>
        <v>0</v>
      </c>
      <c r="BL18" s="182">
        <f t="shared" si="47"/>
        <v>0</v>
      </c>
      <c r="BM18" s="182">
        <f t="shared" si="48"/>
        <v>0</v>
      </c>
      <c r="BN18" s="183"/>
      <c r="BO18" s="184">
        <f t="shared" si="8"/>
        <v>0</v>
      </c>
      <c r="BP18" s="184">
        <f t="shared" si="9"/>
        <v>0</v>
      </c>
      <c r="BQ18" s="184">
        <f t="shared" si="10"/>
        <v>0</v>
      </c>
      <c r="BR18" s="184">
        <f t="shared" si="11"/>
        <v>0</v>
      </c>
      <c r="BS18" s="184">
        <f t="shared" si="12"/>
        <v>0</v>
      </c>
      <c r="BT18" s="184">
        <f t="shared" si="13"/>
        <v>0</v>
      </c>
      <c r="BU18" s="184">
        <f t="shared" si="14"/>
        <v>0</v>
      </c>
      <c r="BV18" s="184">
        <f t="shared" si="15"/>
        <v>0</v>
      </c>
    </row>
    <row r="19" spans="1:74" s="185" customFormat="1" ht="24" customHeight="1" x14ac:dyDescent="0.15">
      <c r="A19" s="176"/>
      <c r="B19" s="187"/>
      <c r="C19" s="380"/>
      <c r="D19" s="381"/>
      <c r="E19" s="382"/>
      <c r="F19" s="383"/>
      <c r="G19" s="383"/>
      <c r="H19" s="383"/>
      <c r="I19" s="383"/>
      <c r="J19" s="383"/>
      <c r="K19" s="533"/>
      <c r="L19" s="92"/>
      <c r="M19" s="93"/>
      <c r="N19" s="94"/>
      <c r="O19" s="385"/>
      <c r="P19" s="386"/>
      <c r="Q19" s="387"/>
      <c r="R19" s="178"/>
      <c r="S19" s="179" t="str">
        <f>IF(L19=$U$11,$U$11&amp;M19,IF(L19=$AD$11,$AD$11&amp;M19,IF(L19=AM8,AM8&amp;M19,IF(L19=$AV$9,$AV$9&amp;M19,IF(L19=BF9,BF9&amp;M19,IF(L19="","",$BF$9&amp;M19))))))</f>
        <v/>
      </c>
      <c r="T19" s="179"/>
      <c r="U19" s="180">
        <f t="shared" si="16"/>
        <v>0</v>
      </c>
      <c r="V19" s="180">
        <f t="shared" si="17"/>
        <v>0</v>
      </c>
      <c r="W19" s="180">
        <f t="shared" si="18"/>
        <v>0</v>
      </c>
      <c r="X19" s="180">
        <f t="shared" si="19"/>
        <v>0</v>
      </c>
      <c r="Y19" s="180">
        <f t="shared" si="20"/>
        <v>0</v>
      </c>
      <c r="Z19" s="180">
        <f t="shared" si="21"/>
        <v>0</v>
      </c>
      <c r="AA19" s="180">
        <f t="shared" si="22"/>
        <v>0</v>
      </c>
      <c r="AB19" s="180">
        <f t="shared" si="23"/>
        <v>0</v>
      </c>
      <c r="AC19" s="181"/>
      <c r="AD19" s="180">
        <f t="shared" si="0"/>
        <v>0</v>
      </c>
      <c r="AE19" s="180">
        <f t="shared" si="1"/>
        <v>0</v>
      </c>
      <c r="AF19" s="180">
        <f t="shared" si="2"/>
        <v>0</v>
      </c>
      <c r="AG19" s="180">
        <f t="shared" si="3"/>
        <v>0</v>
      </c>
      <c r="AH19" s="180">
        <f t="shared" si="4"/>
        <v>0</v>
      </c>
      <c r="AI19" s="180">
        <f t="shared" si="5"/>
        <v>0</v>
      </c>
      <c r="AJ19" s="180">
        <f t="shared" si="6"/>
        <v>0</v>
      </c>
      <c r="AK19" s="180">
        <f t="shared" si="7"/>
        <v>0</v>
      </c>
      <c r="AL19" s="181"/>
      <c r="AM19" s="180">
        <f t="shared" si="24"/>
        <v>0</v>
      </c>
      <c r="AN19" s="180">
        <f t="shared" si="25"/>
        <v>0</v>
      </c>
      <c r="AO19" s="180">
        <f t="shared" si="26"/>
        <v>0</v>
      </c>
      <c r="AP19" s="180">
        <f t="shared" si="27"/>
        <v>0</v>
      </c>
      <c r="AQ19" s="180">
        <f t="shared" si="28"/>
        <v>0</v>
      </c>
      <c r="AR19" s="180">
        <f t="shared" si="29"/>
        <v>0</v>
      </c>
      <c r="AS19" s="180">
        <f t="shared" si="30"/>
        <v>0</v>
      </c>
      <c r="AT19" s="180">
        <f t="shared" si="31"/>
        <v>0</v>
      </c>
      <c r="AU19" s="181"/>
      <c r="AV19" s="180">
        <f t="shared" si="32"/>
        <v>0</v>
      </c>
      <c r="AW19" s="180">
        <f t="shared" si="33"/>
        <v>0</v>
      </c>
      <c r="AX19" s="180">
        <f t="shared" si="34"/>
        <v>0</v>
      </c>
      <c r="AY19" s="180">
        <f t="shared" si="35"/>
        <v>0</v>
      </c>
      <c r="AZ19" s="180">
        <f t="shared" si="36"/>
        <v>0</v>
      </c>
      <c r="BA19" s="180">
        <f t="shared" si="37"/>
        <v>0</v>
      </c>
      <c r="BB19" s="180">
        <f t="shared" si="38"/>
        <v>0</v>
      </c>
      <c r="BC19" s="180">
        <f t="shared" si="39"/>
        <v>0</v>
      </c>
      <c r="BD19" s="146"/>
      <c r="BE19" s="182">
        <f t="shared" si="40"/>
        <v>0</v>
      </c>
      <c r="BF19" s="182">
        <f t="shared" si="41"/>
        <v>0</v>
      </c>
      <c r="BG19" s="182">
        <f t="shared" si="42"/>
        <v>0</v>
      </c>
      <c r="BH19" s="182">
        <f t="shared" si="43"/>
        <v>0</v>
      </c>
      <c r="BI19" s="182">
        <f t="shared" si="44"/>
        <v>0</v>
      </c>
      <c r="BJ19" s="182">
        <f t="shared" si="45"/>
        <v>0</v>
      </c>
      <c r="BK19" s="182">
        <f t="shared" si="46"/>
        <v>0</v>
      </c>
      <c r="BL19" s="182">
        <f t="shared" si="47"/>
        <v>0</v>
      </c>
      <c r="BM19" s="182">
        <f t="shared" si="48"/>
        <v>0</v>
      </c>
      <c r="BN19" s="183"/>
      <c r="BO19" s="184">
        <f t="shared" si="8"/>
        <v>0</v>
      </c>
      <c r="BP19" s="184">
        <f t="shared" si="9"/>
        <v>0</v>
      </c>
      <c r="BQ19" s="184">
        <f t="shared" si="10"/>
        <v>0</v>
      </c>
      <c r="BR19" s="184">
        <f t="shared" si="11"/>
        <v>0</v>
      </c>
      <c r="BS19" s="184">
        <f t="shared" si="12"/>
        <v>0</v>
      </c>
      <c r="BT19" s="184">
        <f t="shared" si="13"/>
        <v>0</v>
      </c>
      <c r="BU19" s="184">
        <f t="shared" si="14"/>
        <v>0</v>
      </c>
      <c r="BV19" s="184">
        <f t="shared" si="15"/>
        <v>0</v>
      </c>
    </row>
    <row r="20" spans="1:74" s="185" customFormat="1" ht="24" customHeight="1" x14ac:dyDescent="0.15">
      <c r="A20" s="176"/>
      <c r="B20" s="186"/>
      <c r="C20" s="380"/>
      <c r="D20" s="381"/>
      <c r="E20" s="382"/>
      <c r="F20" s="383"/>
      <c r="G20" s="383"/>
      <c r="H20" s="383"/>
      <c r="I20" s="383"/>
      <c r="J20" s="383"/>
      <c r="K20" s="533"/>
      <c r="L20" s="92"/>
      <c r="M20" s="93"/>
      <c r="N20" s="94"/>
      <c r="O20" s="385"/>
      <c r="P20" s="386"/>
      <c r="Q20" s="387"/>
      <c r="R20" s="178"/>
      <c r="S20" s="179" t="str">
        <f>IF(L20=$U$11,$U$11&amp;M20,IF(L20=$AD$11,$AD$11&amp;M20,IF(L20=AM8,AM8&amp;M20,IF(L20=$AV$9,$AV$9&amp;M20,IF(L20=BF9,BF9&amp;M20,IF(L20="","",$BF$9&amp;M20))))))</f>
        <v/>
      </c>
      <c r="T20" s="179"/>
      <c r="U20" s="180">
        <f t="shared" si="16"/>
        <v>0</v>
      </c>
      <c r="V20" s="180">
        <f t="shared" si="17"/>
        <v>0</v>
      </c>
      <c r="W20" s="180">
        <f t="shared" si="18"/>
        <v>0</v>
      </c>
      <c r="X20" s="180">
        <f t="shared" si="19"/>
        <v>0</v>
      </c>
      <c r="Y20" s="180">
        <f t="shared" si="20"/>
        <v>0</v>
      </c>
      <c r="Z20" s="180">
        <f t="shared" si="21"/>
        <v>0</v>
      </c>
      <c r="AA20" s="180">
        <f t="shared" si="22"/>
        <v>0</v>
      </c>
      <c r="AB20" s="180">
        <f t="shared" si="23"/>
        <v>0</v>
      </c>
      <c r="AC20" s="181"/>
      <c r="AD20" s="180">
        <f t="shared" si="0"/>
        <v>0</v>
      </c>
      <c r="AE20" s="180">
        <f t="shared" si="1"/>
        <v>0</v>
      </c>
      <c r="AF20" s="180">
        <f t="shared" si="2"/>
        <v>0</v>
      </c>
      <c r="AG20" s="180">
        <f t="shared" si="3"/>
        <v>0</v>
      </c>
      <c r="AH20" s="180">
        <f t="shared" si="4"/>
        <v>0</v>
      </c>
      <c r="AI20" s="180">
        <f t="shared" si="5"/>
        <v>0</v>
      </c>
      <c r="AJ20" s="180">
        <f t="shared" si="6"/>
        <v>0</v>
      </c>
      <c r="AK20" s="180">
        <f t="shared" si="7"/>
        <v>0</v>
      </c>
      <c r="AL20" s="181"/>
      <c r="AM20" s="180">
        <f t="shared" si="24"/>
        <v>0</v>
      </c>
      <c r="AN20" s="180">
        <f t="shared" si="25"/>
        <v>0</v>
      </c>
      <c r="AO20" s="180">
        <f t="shared" si="26"/>
        <v>0</v>
      </c>
      <c r="AP20" s="180">
        <f t="shared" si="27"/>
        <v>0</v>
      </c>
      <c r="AQ20" s="180">
        <f t="shared" si="28"/>
        <v>0</v>
      </c>
      <c r="AR20" s="180">
        <f t="shared" si="29"/>
        <v>0</v>
      </c>
      <c r="AS20" s="180">
        <f t="shared" si="30"/>
        <v>0</v>
      </c>
      <c r="AT20" s="180">
        <f t="shared" si="31"/>
        <v>0</v>
      </c>
      <c r="AU20" s="181"/>
      <c r="AV20" s="180">
        <f t="shared" si="32"/>
        <v>0</v>
      </c>
      <c r="AW20" s="180">
        <f t="shared" si="33"/>
        <v>0</v>
      </c>
      <c r="AX20" s="180">
        <f t="shared" si="34"/>
        <v>0</v>
      </c>
      <c r="AY20" s="180">
        <f t="shared" si="35"/>
        <v>0</v>
      </c>
      <c r="AZ20" s="180">
        <f t="shared" si="36"/>
        <v>0</v>
      </c>
      <c r="BA20" s="180">
        <f t="shared" si="37"/>
        <v>0</v>
      </c>
      <c r="BB20" s="180">
        <f t="shared" si="38"/>
        <v>0</v>
      </c>
      <c r="BC20" s="180">
        <f t="shared" si="39"/>
        <v>0</v>
      </c>
      <c r="BD20" s="146"/>
      <c r="BE20" s="182">
        <f t="shared" si="40"/>
        <v>0</v>
      </c>
      <c r="BF20" s="182">
        <f t="shared" si="41"/>
        <v>0</v>
      </c>
      <c r="BG20" s="182">
        <f t="shared" si="42"/>
        <v>0</v>
      </c>
      <c r="BH20" s="182">
        <f t="shared" si="43"/>
        <v>0</v>
      </c>
      <c r="BI20" s="182">
        <f t="shared" si="44"/>
        <v>0</v>
      </c>
      <c r="BJ20" s="182">
        <f t="shared" si="45"/>
        <v>0</v>
      </c>
      <c r="BK20" s="182">
        <f t="shared" si="46"/>
        <v>0</v>
      </c>
      <c r="BL20" s="182">
        <f t="shared" si="47"/>
        <v>0</v>
      </c>
      <c r="BM20" s="182">
        <f t="shared" si="48"/>
        <v>0</v>
      </c>
      <c r="BN20" s="183"/>
      <c r="BO20" s="184">
        <f t="shared" si="8"/>
        <v>0</v>
      </c>
      <c r="BP20" s="184">
        <f t="shared" si="9"/>
        <v>0</v>
      </c>
      <c r="BQ20" s="184">
        <f t="shared" si="10"/>
        <v>0</v>
      </c>
      <c r="BR20" s="184">
        <f t="shared" si="11"/>
        <v>0</v>
      </c>
      <c r="BS20" s="184">
        <f t="shared" si="12"/>
        <v>0</v>
      </c>
      <c r="BT20" s="184">
        <f t="shared" si="13"/>
        <v>0</v>
      </c>
      <c r="BU20" s="184">
        <f t="shared" si="14"/>
        <v>0</v>
      </c>
      <c r="BV20" s="184">
        <f t="shared" si="15"/>
        <v>0</v>
      </c>
    </row>
    <row r="21" spans="1:74" s="185" customFormat="1" ht="24" customHeight="1" x14ac:dyDescent="0.15">
      <c r="A21" s="176"/>
      <c r="B21" s="187"/>
      <c r="C21" s="380"/>
      <c r="D21" s="381"/>
      <c r="E21" s="382"/>
      <c r="F21" s="383"/>
      <c r="G21" s="383"/>
      <c r="H21" s="383"/>
      <c r="I21" s="383"/>
      <c r="J21" s="383"/>
      <c r="K21" s="533"/>
      <c r="L21" s="92"/>
      <c r="M21" s="93"/>
      <c r="N21" s="94"/>
      <c r="O21" s="385"/>
      <c r="P21" s="386"/>
      <c r="Q21" s="387"/>
      <c r="R21" s="178"/>
      <c r="S21" s="179" t="str">
        <f>IF(L21=$U$11,$U$11&amp;M21,IF(L21=$AD$11,$AD$11&amp;M21,IF(L21=AM8,AM8&amp;M21,IF(L21=$AV$9,$AV$9&amp;M21,IF(L21=BF9,BF9&amp;M21,IF(L21="","",$BF$9&amp;M21))))))</f>
        <v/>
      </c>
      <c r="T21" s="179"/>
      <c r="U21" s="180">
        <f t="shared" si="16"/>
        <v>0</v>
      </c>
      <c r="V21" s="180">
        <f t="shared" si="17"/>
        <v>0</v>
      </c>
      <c r="W21" s="180">
        <f t="shared" si="18"/>
        <v>0</v>
      </c>
      <c r="X21" s="180">
        <f t="shared" si="19"/>
        <v>0</v>
      </c>
      <c r="Y21" s="180">
        <f t="shared" si="20"/>
        <v>0</v>
      </c>
      <c r="Z21" s="180">
        <f t="shared" si="21"/>
        <v>0</v>
      </c>
      <c r="AA21" s="180">
        <f t="shared" si="22"/>
        <v>0</v>
      </c>
      <c r="AB21" s="180">
        <f t="shared" si="23"/>
        <v>0</v>
      </c>
      <c r="AC21" s="181"/>
      <c r="AD21" s="180">
        <f t="shared" si="0"/>
        <v>0</v>
      </c>
      <c r="AE21" s="180">
        <f t="shared" si="1"/>
        <v>0</v>
      </c>
      <c r="AF21" s="180">
        <f t="shared" si="2"/>
        <v>0</v>
      </c>
      <c r="AG21" s="180">
        <f t="shared" si="3"/>
        <v>0</v>
      </c>
      <c r="AH21" s="180">
        <f t="shared" si="4"/>
        <v>0</v>
      </c>
      <c r="AI21" s="180">
        <f t="shared" si="5"/>
        <v>0</v>
      </c>
      <c r="AJ21" s="180">
        <f t="shared" si="6"/>
        <v>0</v>
      </c>
      <c r="AK21" s="180">
        <f t="shared" si="7"/>
        <v>0</v>
      </c>
      <c r="AL21" s="181"/>
      <c r="AM21" s="180">
        <f t="shared" si="24"/>
        <v>0</v>
      </c>
      <c r="AN21" s="180">
        <f t="shared" si="25"/>
        <v>0</v>
      </c>
      <c r="AO21" s="180">
        <f t="shared" si="26"/>
        <v>0</v>
      </c>
      <c r="AP21" s="180">
        <f t="shared" si="27"/>
        <v>0</v>
      </c>
      <c r="AQ21" s="180">
        <f t="shared" si="28"/>
        <v>0</v>
      </c>
      <c r="AR21" s="180">
        <f t="shared" si="29"/>
        <v>0</v>
      </c>
      <c r="AS21" s="180">
        <f t="shared" si="30"/>
        <v>0</v>
      </c>
      <c r="AT21" s="180">
        <f t="shared" si="31"/>
        <v>0</v>
      </c>
      <c r="AU21" s="181"/>
      <c r="AV21" s="180">
        <f t="shared" si="32"/>
        <v>0</v>
      </c>
      <c r="AW21" s="180">
        <f t="shared" si="33"/>
        <v>0</v>
      </c>
      <c r="AX21" s="180">
        <f t="shared" si="34"/>
        <v>0</v>
      </c>
      <c r="AY21" s="180">
        <f t="shared" si="35"/>
        <v>0</v>
      </c>
      <c r="AZ21" s="180">
        <f t="shared" si="36"/>
        <v>0</v>
      </c>
      <c r="BA21" s="180">
        <f t="shared" si="37"/>
        <v>0</v>
      </c>
      <c r="BB21" s="180">
        <f t="shared" si="38"/>
        <v>0</v>
      </c>
      <c r="BC21" s="180">
        <f t="shared" si="39"/>
        <v>0</v>
      </c>
      <c r="BD21" s="146"/>
      <c r="BE21" s="182">
        <f t="shared" si="40"/>
        <v>0</v>
      </c>
      <c r="BF21" s="182">
        <f t="shared" si="41"/>
        <v>0</v>
      </c>
      <c r="BG21" s="182">
        <f t="shared" si="42"/>
        <v>0</v>
      </c>
      <c r="BH21" s="182">
        <f t="shared" si="43"/>
        <v>0</v>
      </c>
      <c r="BI21" s="182">
        <f t="shared" si="44"/>
        <v>0</v>
      </c>
      <c r="BJ21" s="182">
        <f t="shared" si="45"/>
        <v>0</v>
      </c>
      <c r="BK21" s="182">
        <f t="shared" si="46"/>
        <v>0</v>
      </c>
      <c r="BL21" s="182">
        <f t="shared" si="47"/>
        <v>0</v>
      </c>
      <c r="BM21" s="182">
        <f t="shared" si="48"/>
        <v>0</v>
      </c>
      <c r="BN21" s="183"/>
      <c r="BO21" s="184">
        <f t="shared" si="8"/>
        <v>0</v>
      </c>
      <c r="BP21" s="184">
        <f t="shared" si="9"/>
        <v>0</v>
      </c>
      <c r="BQ21" s="184">
        <f t="shared" si="10"/>
        <v>0</v>
      </c>
      <c r="BR21" s="184">
        <f t="shared" si="11"/>
        <v>0</v>
      </c>
      <c r="BS21" s="184">
        <f t="shared" si="12"/>
        <v>0</v>
      </c>
      <c r="BT21" s="184">
        <f t="shared" si="13"/>
        <v>0</v>
      </c>
      <c r="BU21" s="184">
        <f t="shared" si="14"/>
        <v>0</v>
      </c>
      <c r="BV21" s="184">
        <f t="shared" si="15"/>
        <v>0</v>
      </c>
    </row>
    <row r="22" spans="1:74" s="185" customFormat="1" ht="24" customHeight="1" x14ac:dyDescent="0.15">
      <c r="A22" s="176"/>
      <c r="B22" s="186"/>
      <c r="C22" s="380"/>
      <c r="D22" s="381"/>
      <c r="E22" s="382"/>
      <c r="F22" s="383"/>
      <c r="G22" s="383"/>
      <c r="H22" s="383"/>
      <c r="I22" s="383"/>
      <c r="J22" s="383"/>
      <c r="K22" s="533"/>
      <c r="L22" s="92"/>
      <c r="M22" s="93"/>
      <c r="N22" s="94"/>
      <c r="O22" s="385"/>
      <c r="P22" s="386"/>
      <c r="Q22" s="387"/>
      <c r="R22" s="188"/>
      <c r="S22" s="179" t="str">
        <f>IF(L22=$U$11,$U$11&amp;M22,IF(L22=$AD$11,$AD$11&amp;M22,IF(L22=AM8,AM8&amp;M22,IF(L22=$AV$9,$AV$9&amp;M22,IF(L22=BF9,BF9&amp;M22,IF(L22="","",$BF$9&amp;M22))))))</f>
        <v/>
      </c>
      <c r="T22" s="179"/>
      <c r="U22" s="180">
        <f t="shared" si="16"/>
        <v>0</v>
      </c>
      <c r="V22" s="180">
        <f t="shared" si="17"/>
        <v>0</v>
      </c>
      <c r="W22" s="180">
        <f t="shared" si="18"/>
        <v>0</v>
      </c>
      <c r="X22" s="180">
        <f t="shared" si="19"/>
        <v>0</v>
      </c>
      <c r="Y22" s="180">
        <f t="shared" si="20"/>
        <v>0</v>
      </c>
      <c r="Z22" s="180">
        <f t="shared" si="21"/>
        <v>0</v>
      </c>
      <c r="AA22" s="180">
        <f t="shared" si="22"/>
        <v>0</v>
      </c>
      <c r="AB22" s="180">
        <f t="shared" si="23"/>
        <v>0</v>
      </c>
      <c r="AC22" s="181"/>
      <c r="AD22" s="180">
        <f t="shared" si="0"/>
        <v>0</v>
      </c>
      <c r="AE22" s="180">
        <f t="shared" si="1"/>
        <v>0</v>
      </c>
      <c r="AF22" s="180">
        <f t="shared" si="2"/>
        <v>0</v>
      </c>
      <c r="AG22" s="180">
        <f t="shared" si="3"/>
        <v>0</v>
      </c>
      <c r="AH22" s="180">
        <f t="shared" si="4"/>
        <v>0</v>
      </c>
      <c r="AI22" s="180">
        <f t="shared" si="5"/>
        <v>0</v>
      </c>
      <c r="AJ22" s="180">
        <f t="shared" si="6"/>
        <v>0</v>
      </c>
      <c r="AK22" s="180">
        <f t="shared" si="7"/>
        <v>0</v>
      </c>
      <c r="AL22" s="181"/>
      <c r="AM22" s="180">
        <f t="shared" si="24"/>
        <v>0</v>
      </c>
      <c r="AN22" s="180">
        <f t="shared" si="25"/>
        <v>0</v>
      </c>
      <c r="AO22" s="180">
        <f t="shared" si="26"/>
        <v>0</v>
      </c>
      <c r="AP22" s="180">
        <f t="shared" si="27"/>
        <v>0</v>
      </c>
      <c r="AQ22" s="180">
        <f t="shared" si="28"/>
        <v>0</v>
      </c>
      <c r="AR22" s="180">
        <f t="shared" si="29"/>
        <v>0</v>
      </c>
      <c r="AS22" s="180">
        <f t="shared" si="30"/>
        <v>0</v>
      </c>
      <c r="AT22" s="180">
        <f t="shared" si="31"/>
        <v>0</v>
      </c>
      <c r="AU22" s="181"/>
      <c r="AV22" s="180">
        <f t="shared" si="32"/>
        <v>0</v>
      </c>
      <c r="AW22" s="180">
        <f t="shared" si="33"/>
        <v>0</v>
      </c>
      <c r="AX22" s="180">
        <f t="shared" si="34"/>
        <v>0</v>
      </c>
      <c r="AY22" s="180">
        <f t="shared" si="35"/>
        <v>0</v>
      </c>
      <c r="AZ22" s="180">
        <f t="shared" si="36"/>
        <v>0</v>
      </c>
      <c r="BA22" s="180">
        <f t="shared" si="37"/>
        <v>0</v>
      </c>
      <c r="BB22" s="180">
        <f t="shared" si="38"/>
        <v>0</v>
      </c>
      <c r="BC22" s="180">
        <f t="shared" si="39"/>
        <v>0</v>
      </c>
      <c r="BD22" s="146"/>
      <c r="BE22" s="182">
        <f t="shared" si="40"/>
        <v>0</v>
      </c>
      <c r="BF22" s="182">
        <f t="shared" si="41"/>
        <v>0</v>
      </c>
      <c r="BG22" s="182">
        <f t="shared" si="42"/>
        <v>0</v>
      </c>
      <c r="BH22" s="182">
        <f t="shared" si="43"/>
        <v>0</v>
      </c>
      <c r="BI22" s="182">
        <f t="shared" si="44"/>
        <v>0</v>
      </c>
      <c r="BJ22" s="182">
        <f t="shared" si="45"/>
        <v>0</v>
      </c>
      <c r="BK22" s="182">
        <f t="shared" si="46"/>
        <v>0</v>
      </c>
      <c r="BL22" s="182">
        <f t="shared" si="47"/>
        <v>0</v>
      </c>
      <c r="BM22" s="182">
        <f t="shared" si="48"/>
        <v>0</v>
      </c>
      <c r="BN22" s="183"/>
      <c r="BO22" s="184">
        <f t="shared" si="8"/>
        <v>0</v>
      </c>
      <c r="BP22" s="184">
        <f t="shared" si="9"/>
        <v>0</v>
      </c>
      <c r="BQ22" s="184">
        <f t="shared" si="10"/>
        <v>0</v>
      </c>
      <c r="BR22" s="184">
        <f t="shared" si="11"/>
        <v>0</v>
      </c>
      <c r="BS22" s="184">
        <f t="shared" si="12"/>
        <v>0</v>
      </c>
      <c r="BT22" s="184">
        <f t="shared" si="13"/>
        <v>0</v>
      </c>
      <c r="BU22" s="184">
        <f t="shared" si="14"/>
        <v>0</v>
      </c>
      <c r="BV22" s="184">
        <f t="shared" si="15"/>
        <v>0</v>
      </c>
    </row>
    <row r="23" spans="1:74" s="185" customFormat="1" ht="24" customHeight="1" x14ac:dyDescent="0.15">
      <c r="A23" s="176"/>
      <c r="B23" s="186"/>
      <c r="C23" s="380"/>
      <c r="D23" s="381"/>
      <c r="E23" s="382"/>
      <c r="F23" s="383"/>
      <c r="G23" s="383"/>
      <c r="H23" s="383"/>
      <c r="I23" s="383"/>
      <c r="J23" s="383"/>
      <c r="K23" s="533"/>
      <c r="L23" s="92"/>
      <c r="M23" s="93"/>
      <c r="N23" s="94"/>
      <c r="O23" s="385"/>
      <c r="P23" s="386"/>
      <c r="Q23" s="387"/>
      <c r="R23" s="178"/>
      <c r="S23" s="179" t="str">
        <f>IF(L23=$U$11,$U$11&amp;M23,IF(L23=$AD$11,$AD$11&amp;M23,IF(L23=AM8,AM8&amp;M23,IF(L23=$AV$9,$AV$9&amp;M23,IF(L23=BF9,BF9&amp;M23,IF(L23="","",$BF$9&amp;M23))))))</f>
        <v/>
      </c>
      <c r="T23" s="179"/>
      <c r="U23" s="180">
        <f t="shared" si="16"/>
        <v>0</v>
      </c>
      <c r="V23" s="180">
        <f t="shared" si="17"/>
        <v>0</v>
      </c>
      <c r="W23" s="180">
        <f t="shared" si="18"/>
        <v>0</v>
      </c>
      <c r="X23" s="180">
        <f t="shared" si="19"/>
        <v>0</v>
      </c>
      <c r="Y23" s="180">
        <f t="shared" si="20"/>
        <v>0</v>
      </c>
      <c r="Z23" s="180">
        <f t="shared" si="21"/>
        <v>0</v>
      </c>
      <c r="AA23" s="180">
        <f t="shared" si="22"/>
        <v>0</v>
      </c>
      <c r="AB23" s="180">
        <f t="shared" si="23"/>
        <v>0</v>
      </c>
      <c r="AC23" s="181"/>
      <c r="AD23" s="180">
        <f t="shared" si="0"/>
        <v>0</v>
      </c>
      <c r="AE23" s="180">
        <f t="shared" si="1"/>
        <v>0</v>
      </c>
      <c r="AF23" s="180">
        <f t="shared" si="2"/>
        <v>0</v>
      </c>
      <c r="AG23" s="180">
        <f t="shared" si="3"/>
        <v>0</v>
      </c>
      <c r="AH23" s="180">
        <f t="shared" si="4"/>
        <v>0</v>
      </c>
      <c r="AI23" s="180">
        <f t="shared" si="5"/>
        <v>0</v>
      </c>
      <c r="AJ23" s="180">
        <f t="shared" si="6"/>
        <v>0</v>
      </c>
      <c r="AK23" s="180">
        <f t="shared" si="7"/>
        <v>0</v>
      </c>
      <c r="AL23" s="181"/>
      <c r="AM23" s="180">
        <f t="shared" si="24"/>
        <v>0</v>
      </c>
      <c r="AN23" s="180">
        <f t="shared" si="25"/>
        <v>0</v>
      </c>
      <c r="AO23" s="180">
        <f t="shared" si="26"/>
        <v>0</v>
      </c>
      <c r="AP23" s="180">
        <f t="shared" si="27"/>
        <v>0</v>
      </c>
      <c r="AQ23" s="180">
        <f t="shared" si="28"/>
        <v>0</v>
      </c>
      <c r="AR23" s="180">
        <f t="shared" si="29"/>
        <v>0</v>
      </c>
      <c r="AS23" s="180">
        <f t="shared" si="30"/>
        <v>0</v>
      </c>
      <c r="AT23" s="180">
        <f t="shared" si="31"/>
        <v>0</v>
      </c>
      <c r="AU23" s="181"/>
      <c r="AV23" s="180">
        <f t="shared" si="32"/>
        <v>0</v>
      </c>
      <c r="AW23" s="180">
        <f t="shared" si="33"/>
        <v>0</v>
      </c>
      <c r="AX23" s="180">
        <f t="shared" si="34"/>
        <v>0</v>
      </c>
      <c r="AY23" s="180">
        <f t="shared" si="35"/>
        <v>0</v>
      </c>
      <c r="AZ23" s="180">
        <f t="shared" si="36"/>
        <v>0</v>
      </c>
      <c r="BA23" s="180">
        <f t="shared" si="37"/>
        <v>0</v>
      </c>
      <c r="BB23" s="180">
        <f t="shared" si="38"/>
        <v>0</v>
      </c>
      <c r="BC23" s="180">
        <f t="shared" si="39"/>
        <v>0</v>
      </c>
      <c r="BD23" s="146"/>
      <c r="BE23" s="182">
        <f t="shared" si="40"/>
        <v>0</v>
      </c>
      <c r="BF23" s="182">
        <f t="shared" si="41"/>
        <v>0</v>
      </c>
      <c r="BG23" s="182">
        <f t="shared" si="42"/>
        <v>0</v>
      </c>
      <c r="BH23" s="182">
        <f t="shared" si="43"/>
        <v>0</v>
      </c>
      <c r="BI23" s="182">
        <f t="shared" si="44"/>
        <v>0</v>
      </c>
      <c r="BJ23" s="182">
        <f t="shared" si="45"/>
        <v>0</v>
      </c>
      <c r="BK23" s="182">
        <f t="shared" si="46"/>
        <v>0</v>
      </c>
      <c r="BL23" s="182">
        <f t="shared" si="47"/>
        <v>0</v>
      </c>
      <c r="BM23" s="182">
        <f t="shared" si="48"/>
        <v>0</v>
      </c>
      <c r="BN23" s="183"/>
      <c r="BO23" s="184">
        <f t="shared" si="8"/>
        <v>0</v>
      </c>
      <c r="BP23" s="184">
        <f t="shared" si="9"/>
        <v>0</v>
      </c>
      <c r="BQ23" s="184">
        <f t="shared" si="10"/>
        <v>0</v>
      </c>
      <c r="BR23" s="184">
        <f t="shared" si="11"/>
        <v>0</v>
      </c>
      <c r="BS23" s="184">
        <f t="shared" si="12"/>
        <v>0</v>
      </c>
      <c r="BT23" s="184">
        <f t="shared" si="13"/>
        <v>0</v>
      </c>
      <c r="BU23" s="184">
        <f t="shared" si="14"/>
        <v>0</v>
      </c>
      <c r="BV23" s="184">
        <f t="shared" si="15"/>
        <v>0</v>
      </c>
    </row>
    <row r="24" spans="1:74" s="185" customFormat="1" ht="24" customHeight="1" x14ac:dyDescent="0.15">
      <c r="A24" s="176"/>
      <c r="B24" s="186"/>
      <c r="C24" s="380"/>
      <c r="D24" s="381"/>
      <c r="E24" s="382"/>
      <c r="F24" s="383"/>
      <c r="G24" s="383"/>
      <c r="H24" s="383"/>
      <c r="I24" s="383"/>
      <c r="J24" s="383"/>
      <c r="K24" s="533"/>
      <c r="L24" s="92"/>
      <c r="M24" s="93"/>
      <c r="N24" s="94"/>
      <c r="O24" s="385"/>
      <c r="P24" s="386"/>
      <c r="Q24" s="387"/>
      <c r="R24" s="178"/>
      <c r="S24" s="179" t="str">
        <f>IF(L24=$U$11,$U$11&amp;M24,IF(L24=$AD$11,$AD$11&amp;M24,IF(L24=AM8,AM8&amp;M24,IF(L24=$AV$9,$AV$9&amp;M24,IF(L24=BF9,BF9&amp;M24,IF(L24="","",$BF$9&amp;M24))))))</f>
        <v/>
      </c>
      <c r="T24" s="179"/>
      <c r="U24" s="180">
        <f t="shared" si="16"/>
        <v>0</v>
      </c>
      <c r="V24" s="180">
        <f t="shared" si="17"/>
        <v>0</v>
      </c>
      <c r="W24" s="180">
        <f t="shared" si="18"/>
        <v>0</v>
      </c>
      <c r="X24" s="180">
        <f t="shared" si="19"/>
        <v>0</v>
      </c>
      <c r="Y24" s="180">
        <f t="shared" si="20"/>
        <v>0</v>
      </c>
      <c r="Z24" s="180">
        <f t="shared" si="21"/>
        <v>0</v>
      </c>
      <c r="AA24" s="180">
        <f t="shared" si="22"/>
        <v>0</v>
      </c>
      <c r="AB24" s="180">
        <f t="shared" si="23"/>
        <v>0</v>
      </c>
      <c r="AC24" s="181"/>
      <c r="AD24" s="180">
        <f t="shared" si="0"/>
        <v>0</v>
      </c>
      <c r="AE24" s="180">
        <f t="shared" si="1"/>
        <v>0</v>
      </c>
      <c r="AF24" s="180">
        <f t="shared" si="2"/>
        <v>0</v>
      </c>
      <c r="AG24" s="180">
        <f t="shared" si="3"/>
        <v>0</v>
      </c>
      <c r="AH24" s="180">
        <f t="shared" si="4"/>
        <v>0</v>
      </c>
      <c r="AI24" s="180">
        <f t="shared" si="5"/>
        <v>0</v>
      </c>
      <c r="AJ24" s="180">
        <f t="shared" si="6"/>
        <v>0</v>
      </c>
      <c r="AK24" s="180">
        <f t="shared" si="7"/>
        <v>0</v>
      </c>
      <c r="AL24" s="181"/>
      <c r="AM24" s="180">
        <f t="shared" si="24"/>
        <v>0</v>
      </c>
      <c r="AN24" s="180">
        <f t="shared" si="25"/>
        <v>0</v>
      </c>
      <c r="AO24" s="180">
        <f t="shared" si="26"/>
        <v>0</v>
      </c>
      <c r="AP24" s="180">
        <f t="shared" si="27"/>
        <v>0</v>
      </c>
      <c r="AQ24" s="180">
        <f t="shared" si="28"/>
        <v>0</v>
      </c>
      <c r="AR24" s="180">
        <f t="shared" si="29"/>
        <v>0</v>
      </c>
      <c r="AS24" s="180">
        <f t="shared" si="30"/>
        <v>0</v>
      </c>
      <c r="AT24" s="180">
        <f t="shared" si="31"/>
        <v>0</v>
      </c>
      <c r="AU24" s="181"/>
      <c r="AV24" s="180">
        <f t="shared" si="32"/>
        <v>0</v>
      </c>
      <c r="AW24" s="180">
        <f t="shared" si="33"/>
        <v>0</v>
      </c>
      <c r="AX24" s="180">
        <f t="shared" si="34"/>
        <v>0</v>
      </c>
      <c r="AY24" s="180">
        <f t="shared" si="35"/>
        <v>0</v>
      </c>
      <c r="AZ24" s="180">
        <f t="shared" si="36"/>
        <v>0</v>
      </c>
      <c r="BA24" s="180">
        <f t="shared" si="37"/>
        <v>0</v>
      </c>
      <c r="BB24" s="180">
        <f t="shared" si="38"/>
        <v>0</v>
      </c>
      <c r="BC24" s="180">
        <f t="shared" si="39"/>
        <v>0</v>
      </c>
      <c r="BD24" s="146"/>
      <c r="BE24" s="182">
        <f t="shared" si="40"/>
        <v>0</v>
      </c>
      <c r="BF24" s="182">
        <f t="shared" si="41"/>
        <v>0</v>
      </c>
      <c r="BG24" s="182">
        <f t="shared" si="42"/>
        <v>0</v>
      </c>
      <c r="BH24" s="182">
        <f t="shared" si="43"/>
        <v>0</v>
      </c>
      <c r="BI24" s="182">
        <f t="shared" si="44"/>
        <v>0</v>
      </c>
      <c r="BJ24" s="182">
        <f t="shared" si="45"/>
        <v>0</v>
      </c>
      <c r="BK24" s="182">
        <f t="shared" si="46"/>
        <v>0</v>
      </c>
      <c r="BL24" s="182">
        <f t="shared" si="47"/>
        <v>0</v>
      </c>
      <c r="BM24" s="182">
        <f t="shared" si="48"/>
        <v>0</v>
      </c>
      <c r="BN24" s="183"/>
      <c r="BO24" s="184">
        <f t="shared" si="8"/>
        <v>0</v>
      </c>
      <c r="BP24" s="184">
        <f t="shared" si="9"/>
        <v>0</v>
      </c>
      <c r="BQ24" s="184">
        <f t="shared" si="10"/>
        <v>0</v>
      </c>
      <c r="BR24" s="184">
        <f t="shared" si="11"/>
        <v>0</v>
      </c>
      <c r="BS24" s="184">
        <f t="shared" si="12"/>
        <v>0</v>
      </c>
      <c r="BT24" s="184">
        <f t="shared" si="13"/>
        <v>0</v>
      </c>
      <c r="BU24" s="184">
        <f t="shared" si="14"/>
        <v>0</v>
      </c>
      <c r="BV24" s="184">
        <f t="shared" si="15"/>
        <v>0</v>
      </c>
    </row>
    <row r="25" spans="1:74" s="185" customFormat="1" ht="24" customHeight="1" x14ac:dyDescent="0.15">
      <c r="A25" s="176"/>
      <c r="B25" s="186"/>
      <c r="C25" s="380"/>
      <c r="D25" s="381"/>
      <c r="E25" s="382"/>
      <c r="F25" s="383"/>
      <c r="G25" s="383"/>
      <c r="H25" s="383"/>
      <c r="I25" s="383"/>
      <c r="J25" s="383"/>
      <c r="K25" s="533"/>
      <c r="L25" s="92"/>
      <c r="M25" s="93"/>
      <c r="N25" s="94"/>
      <c r="O25" s="385"/>
      <c r="P25" s="386"/>
      <c r="Q25" s="387"/>
      <c r="R25" s="178"/>
      <c r="S25" s="179" t="str">
        <f>IF(L25=$U$11,$U$11&amp;M25,IF(L25=$AD$11,$AD$11&amp;M25,IF(L25=AM8,AM8&amp;M25,IF(L25=$AV$9,$AV$9&amp;M25,IF(L25=BF9,BF9&amp;M25,IF(L25="","",$BF$9&amp;M25))))))</f>
        <v/>
      </c>
      <c r="T25" s="179"/>
      <c r="U25" s="180">
        <f t="shared" si="16"/>
        <v>0</v>
      </c>
      <c r="V25" s="180">
        <f t="shared" si="17"/>
        <v>0</v>
      </c>
      <c r="W25" s="180">
        <f t="shared" si="18"/>
        <v>0</v>
      </c>
      <c r="X25" s="180">
        <f t="shared" si="19"/>
        <v>0</v>
      </c>
      <c r="Y25" s="180">
        <f t="shared" si="20"/>
        <v>0</v>
      </c>
      <c r="Z25" s="180">
        <f t="shared" si="21"/>
        <v>0</v>
      </c>
      <c r="AA25" s="180">
        <f t="shared" si="22"/>
        <v>0</v>
      </c>
      <c r="AB25" s="180">
        <f t="shared" si="23"/>
        <v>0</v>
      </c>
      <c r="AC25" s="181"/>
      <c r="AD25" s="180">
        <f t="shared" si="0"/>
        <v>0</v>
      </c>
      <c r="AE25" s="180">
        <f t="shared" si="1"/>
        <v>0</v>
      </c>
      <c r="AF25" s="180">
        <f t="shared" si="2"/>
        <v>0</v>
      </c>
      <c r="AG25" s="180">
        <f t="shared" si="3"/>
        <v>0</v>
      </c>
      <c r="AH25" s="180">
        <f t="shared" si="4"/>
        <v>0</v>
      </c>
      <c r="AI25" s="180">
        <f t="shared" si="5"/>
        <v>0</v>
      </c>
      <c r="AJ25" s="180">
        <f t="shared" si="6"/>
        <v>0</v>
      </c>
      <c r="AK25" s="180">
        <f t="shared" si="7"/>
        <v>0</v>
      </c>
      <c r="AL25" s="181"/>
      <c r="AM25" s="180">
        <f t="shared" si="24"/>
        <v>0</v>
      </c>
      <c r="AN25" s="180">
        <f t="shared" si="25"/>
        <v>0</v>
      </c>
      <c r="AO25" s="180">
        <f t="shared" si="26"/>
        <v>0</v>
      </c>
      <c r="AP25" s="180">
        <f t="shared" si="27"/>
        <v>0</v>
      </c>
      <c r="AQ25" s="180">
        <f t="shared" si="28"/>
        <v>0</v>
      </c>
      <c r="AR25" s="180">
        <f t="shared" si="29"/>
        <v>0</v>
      </c>
      <c r="AS25" s="180">
        <f t="shared" si="30"/>
        <v>0</v>
      </c>
      <c r="AT25" s="180">
        <f t="shared" si="31"/>
        <v>0</v>
      </c>
      <c r="AU25" s="181"/>
      <c r="AV25" s="180">
        <f t="shared" si="32"/>
        <v>0</v>
      </c>
      <c r="AW25" s="180">
        <f t="shared" si="33"/>
        <v>0</v>
      </c>
      <c r="AX25" s="180">
        <f t="shared" si="34"/>
        <v>0</v>
      </c>
      <c r="AY25" s="180">
        <f t="shared" si="35"/>
        <v>0</v>
      </c>
      <c r="AZ25" s="180">
        <f t="shared" si="36"/>
        <v>0</v>
      </c>
      <c r="BA25" s="180">
        <f t="shared" si="37"/>
        <v>0</v>
      </c>
      <c r="BB25" s="180">
        <f t="shared" si="38"/>
        <v>0</v>
      </c>
      <c r="BC25" s="180">
        <f t="shared" si="39"/>
        <v>0</v>
      </c>
      <c r="BD25" s="146"/>
      <c r="BE25" s="182">
        <f t="shared" si="40"/>
        <v>0</v>
      </c>
      <c r="BF25" s="182">
        <f t="shared" si="41"/>
        <v>0</v>
      </c>
      <c r="BG25" s="182">
        <f t="shared" si="42"/>
        <v>0</v>
      </c>
      <c r="BH25" s="182">
        <f t="shared" si="43"/>
        <v>0</v>
      </c>
      <c r="BI25" s="182">
        <f t="shared" si="44"/>
        <v>0</v>
      </c>
      <c r="BJ25" s="182">
        <f t="shared" si="45"/>
        <v>0</v>
      </c>
      <c r="BK25" s="182">
        <f t="shared" si="46"/>
        <v>0</v>
      </c>
      <c r="BL25" s="182">
        <f t="shared" si="47"/>
        <v>0</v>
      </c>
      <c r="BM25" s="182">
        <f t="shared" si="48"/>
        <v>0</v>
      </c>
      <c r="BN25" s="183"/>
      <c r="BO25" s="184">
        <f t="shared" si="8"/>
        <v>0</v>
      </c>
      <c r="BP25" s="184">
        <f t="shared" si="9"/>
        <v>0</v>
      </c>
      <c r="BQ25" s="184">
        <f t="shared" si="10"/>
        <v>0</v>
      </c>
      <c r="BR25" s="184">
        <f t="shared" si="11"/>
        <v>0</v>
      </c>
      <c r="BS25" s="184">
        <f t="shared" si="12"/>
        <v>0</v>
      </c>
      <c r="BT25" s="184">
        <f t="shared" si="13"/>
        <v>0</v>
      </c>
      <c r="BU25" s="184">
        <f t="shared" si="14"/>
        <v>0</v>
      </c>
      <c r="BV25" s="184">
        <f t="shared" si="15"/>
        <v>0</v>
      </c>
    </row>
    <row r="26" spans="1:74" s="185" customFormat="1" ht="24" customHeight="1" x14ac:dyDescent="0.15">
      <c r="A26" s="176"/>
      <c r="B26" s="187"/>
      <c r="C26" s="380"/>
      <c r="D26" s="381"/>
      <c r="E26" s="382"/>
      <c r="F26" s="383"/>
      <c r="G26" s="383"/>
      <c r="H26" s="383"/>
      <c r="I26" s="383"/>
      <c r="J26" s="383"/>
      <c r="K26" s="533"/>
      <c r="L26" s="92"/>
      <c r="M26" s="93"/>
      <c r="N26" s="94"/>
      <c r="O26" s="385"/>
      <c r="P26" s="386"/>
      <c r="Q26" s="387"/>
      <c r="R26" s="178"/>
      <c r="S26" s="179" t="str">
        <f>IF(L26=$U$11,$U$11&amp;M26,IF(L26=$AD$11,$AD$11&amp;M26,IF(L26=AM8,AM8&amp;M26,IF(L26=$AV$9,$AV$9&amp;M26,IF(L26=BF9,BF9&amp;M26,IF(L26="","",$BF$9&amp;M26))))))</f>
        <v/>
      </c>
      <c r="T26" s="179"/>
      <c r="U26" s="180">
        <f t="shared" si="16"/>
        <v>0</v>
      </c>
      <c r="V26" s="180">
        <f t="shared" si="17"/>
        <v>0</v>
      </c>
      <c r="W26" s="180">
        <f t="shared" si="18"/>
        <v>0</v>
      </c>
      <c r="X26" s="180">
        <f t="shared" si="19"/>
        <v>0</v>
      </c>
      <c r="Y26" s="180">
        <f t="shared" si="20"/>
        <v>0</v>
      </c>
      <c r="Z26" s="180">
        <f t="shared" si="21"/>
        <v>0</v>
      </c>
      <c r="AA26" s="180">
        <f t="shared" si="22"/>
        <v>0</v>
      </c>
      <c r="AB26" s="180">
        <f t="shared" si="23"/>
        <v>0</v>
      </c>
      <c r="AC26" s="181"/>
      <c r="AD26" s="180">
        <f t="shared" si="0"/>
        <v>0</v>
      </c>
      <c r="AE26" s="180">
        <f t="shared" si="1"/>
        <v>0</v>
      </c>
      <c r="AF26" s="180">
        <f t="shared" si="2"/>
        <v>0</v>
      </c>
      <c r="AG26" s="180">
        <f t="shared" si="3"/>
        <v>0</v>
      </c>
      <c r="AH26" s="180">
        <f t="shared" si="4"/>
        <v>0</v>
      </c>
      <c r="AI26" s="180">
        <f t="shared" si="5"/>
        <v>0</v>
      </c>
      <c r="AJ26" s="180">
        <f t="shared" si="6"/>
        <v>0</v>
      </c>
      <c r="AK26" s="180">
        <f t="shared" si="7"/>
        <v>0</v>
      </c>
      <c r="AL26" s="181"/>
      <c r="AM26" s="180">
        <f t="shared" si="24"/>
        <v>0</v>
      </c>
      <c r="AN26" s="180">
        <f t="shared" si="25"/>
        <v>0</v>
      </c>
      <c r="AO26" s="180">
        <f t="shared" si="26"/>
        <v>0</v>
      </c>
      <c r="AP26" s="180">
        <f t="shared" si="27"/>
        <v>0</v>
      </c>
      <c r="AQ26" s="180">
        <f t="shared" si="28"/>
        <v>0</v>
      </c>
      <c r="AR26" s="180">
        <f t="shared" si="29"/>
        <v>0</v>
      </c>
      <c r="AS26" s="180">
        <f t="shared" si="30"/>
        <v>0</v>
      </c>
      <c r="AT26" s="180">
        <f t="shared" si="31"/>
        <v>0</v>
      </c>
      <c r="AU26" s="181"/>
      <c r="AV26" s="180">
        <f t="shared" si="32"/>
        <v>0</v>
      </c>
      <c r="AW26" s="180">
        <f t="shared" si="33"/>
        <v>0</v>
      </c>
      <c r="AX26" s="180">
        <f t="shared" si="34"/>
        <v>0</v>
      </c>
      <c r="AY26" s="180">
        <f t="shared" si="35"/>
        <v>0</v>
      </c>
      <c r="AZ26" s="180">
        <f t="shared" si="36"/>
        <v>0</v>
      </c>
      <c r="BA26" s="180">
        <f t="shared" si="37"/>
        <v>0</v>
      </c>
      <c r="BB26" s="180">
        <f t="shared" si="38"/>
        <v>0</v>
      </c>
      <c r="BC26" s="180">
        <f t="shared" si="39"/>
        <v>0</v>
      </c>
      <c r="BD26" s="146"/>
      <c r="BE26" s="182">
        <f t="shared" si="40"/>
        <v>0</v>
      </c>
      <c r="BF26" s="182">
        <f t="shared" si="41"/>
        <v>0</v>
      </c>
      <c r="BG26" s="182">
        <f t="shared" si="42"/>
        <v>0</v>
      </c>
      <c r="BH26" s="182">
        <f t="shared" si="43"/>
        <v>0</v>
      </c>
      <c r="BI26" s="182">
        <f t="shared" si="44"/>
        <v>0</v>
      </c>
      <c r="BJ26" s="182">
        <f t="shared" si="45"/>
        <v>0</v>
      </c>
      <c r="BK26" s="182">
        <f t="shared" si="46"/>
        <v>0</v>
      </c>
      <c r="BL26" s="182">
        <f t="shared" si="47"/>
        <v>0</v>
      </c>
      <c r="BM26" s="182">
        <f t="shared" si="48"/>
        <v>0</v>
      </c>
      <c r="BN26" s="183"/>
      <c r="BO26" s="184">
        <f t="shared" si="8"/>
        <v>0</v>
      </c>
      <c r="BP26" s="184">
        <f t="shared" si="9"/>
        <v>0</v>
      </c>
      <c r="BQ26" s="184">
        <f t="shared" si="10"/>
        <v>0</v>
      </c>
      <c r="BR26" s="184">
        <f t="shared" si="11"/>
        <v>0</v>
      </c>
      <c r="BS26" s="184">
        <f t="shared" si="12"/>
        <v>0</v>
      </c>
      <c r="BT26" s="184">
        <f t="shared" si="13"/>
        <v>0</v>
      </c>
      <c r="BU26" s="184">
        <f t="shared" si="14"/>
        <v>0</v>
      </c>
      <c r="BV26" s="184">
        <f t="shared" si="15"/>
        <v>0</v>
      </c>
    </row>
    <row r="27" spans="1:74" s="185" customFormat="1" ht="24" customHeight="1" x14ac:dyDescent="0.15">
      <c r="A27" s="176"/>
      <c r="B27" s="186"/>
      <c r="C27" s="380"/>
      <c r="D27" s="381"/>
      <c r="E27" s="382"/>
      <c r="F27" s="383"/>
      <c r="G27" s="383"/>
      <c r="H27" s="383"/>
      <c r="I27" s="383"/>
      <c r="J27" s="383"/>
      <c r="K27" s="533"/>
      <c r="L27" s="92"/>
      <c r="M27" s="93"/>
      <c r="N27" s="94"/>
      <c r="O27" s="385"/>
      <c r="P27" s="386"/>
      <c r="Q27" s="387"/>
      <c r="R27" s="178"/>
      <c r="S27" s="179" t="str">
        <f>IF(L27=$U$11,$U$11&amp;M27,IF(L27=$AD$11,$AD$11&amp;M27,IF(L27=AM8,AM8&amp;M27,IF(L27=$AV$9,$AV$9&amp;M27,IF(L27=BF9,BF9&amp;M27,IF(L27="","",$BF$9&amp;M27))))))</f>
        <v/>
      </c>
      <c r="T27" s="179"/>
      <c r="U27" s="180">
        <f t="shared" si="16"/>
        <v>0</v>
      </c>
      <c r="V27" s="180">
        <f t="shared" si="17"/>
        <v>0</v>
      </c>
      <c r="W27" s="180">
        <f t="shared" si="18"/>
        <v>0</v>
      </c>
      <c r="X27" s="180">
        <f t="shared" si="19"/>
        <v>0</v>
      </c>
      <c r="Y27" s="180">
        <f t="shared" si="20"/>
        <v>0</v>
      </c>
      <c r="Z27" s="180">
        <f t="shared" si="21"/>
        <v>0</v>
      </c>
      <c r="AA27" s="180">
        <f t="shared" si="22"/>
        <v>0</v>
      </c>
      <c r="AB27" s="180">
        <f t="shared" si="23"/>
        <v>0</v>
      </c>
      <c r="AC27" s="181"/>
      <c r="AD27" s="180">
        <f t="shared" si="0"/>
        <v>0</v>
      </c>
      <c r="AE27" s="180">
        <f t="shared" si="1"/>
        <v>0</v>
      </c>
      <c r="AF27" s="180">
        <f t="shared" si="2"/>
        <v>0</v>
      </c>
      <c r="AG27" s="180">
        <f t="shared" si="3"/>
        <v>0</v>
      </c>
      <c r="AH27" s="180">
        <f t="shared" si="4"/>
        <v>0</v>
      </c>
      <c r="AI27" s="180">
        <f t="shared" si="5"/>
        <v>0</v>
      </c>
      <c r="AJ27" s="180">
        <f t="shared" si="6"/>
        <v>0</v>
      </c>
      <c r="AK27" s="180">
        <f t="shared" si="7"/>
        <v>0</v>
      </c>
      <c r="AL27" s="181"/>
      <c r="AM27" s="180">
        <f t="shared" si="24"/>
        <v>0</v>
      </c>
      <c r="AN27" s="180">
        <f t="shared" si="25"/>
        <v>0</v>
      </c>
      <c r="AO27" s="180">
        <f t="shared" si="26"/>
        <v>0</v>
      </c>
      <c r="AP27" s="180">
        <f t="shared" si="27"/>
        <v>0</v>
      </c>
      <c r="AQ27" s="180">
        <f t="shared" si="28"/>
        <v>0</v>
      </c>
      <c r="AR27" s="180">
        <f t="shared" si="29"/>
        <v>0</v>
      </c>
      <c r="AS27" s="180">
        <f t="shared" si="30"/>
        <v>0</v>
      </c>
      <c r="AT27" s="180">
        <f t="shared" si="31"/>
        <v>0</v>
      </c>
      <c r="AU27" s="181"/>
      <c r="AV27" s="180">
        <f t="shared" si="32"/>
        <v>0</v>
      </c>
      <c r="AW27" s="180">
        <f t="shared" si="33"/>
        <v>0</v>
      </c>
      <c r="AX27" s="180">
        <f t="shared" si="34"/>
        <v>0</v>
      </c>
      <c r="AY27" s="180">
        <f t="shared" si="35"/>
        <v>0</v>
      </c>
      <c r="AZ27" s="180">
        <f t="shared" si="36"/>
        <v>0</v>
      </c>
      <c r="BA27" s="180">
        <f t="shared" si="37"/>
        <v>0</v>
      </c>
      <c r="BB27" s="180">
        <f t="shared" si="38"/>
        <v>0</v>
      </c>
      <c r="BC27" s="180">
        <f t="shared" si="39"/>
        <v>0</v>
      </c>
      <c r="BD27" s="146"/>
      <c r="BE27" s="182">
        <f t="shared" si="40"/>
        <v>0</v>
      </c>
      <c r="BF27" s="182">
        <f t="shared" si="41"/>
        <v>0</v>
      </c>
      <c r="BG27" s="182">
        <f t="shared" si="42"/>
        <v>0</v>
      </c>
      <c r="BH27" s="182">
        <f t="shared" si="43"/>
        <v>0</v>
      </c>
      <c r="BI27" s="182">
        <f t="shared" si="44"/>
        <v>0</v>
      </c>
      <c r="BJ27" s="182">
        <f t="shared" si="45"/>
        <v>0</v>
      </c>
      <c r="BK27" s="182">
        <f t="shared" si="46"/>
        <v>0</v>
      </c>
      <c r="BL27" s="182">
        <f t="shared" si="47"/>
        <v>0</v>
      </c>
      <c r="BM27" s="182">
        <f t="shared" si="48"/>
        <v>0</v>
      </c>
      <c r="BN27" s="183"/>
      <c r="BO27" s="184">
        <f t="shared" si="8"/>
        <v>0</v>
      </c>
      <c r="BP27" s="184">
        <f t="shared" si="9"/>
        <v>0</v>
      </c>
      <c r="BQ27" s="184">
        <f t="shared" si="10"/>
        <v>0</v>
      </c>
      <c r="BR27" s="184">
        <f t="shared" si="11"/>
        <v>0</v>
      </c>
      <c r="BS27" s="184">
        <f t="shared" si="12"/>
        <v>0</v>
      </c>
      <c r="BT27" s="184">
        <f t="shared" si="13"/>
        <v>0</v>
      </c>
      <c r="BU27" s="184">
        <f t="shared" si="14"/>
        <v>0</v>
      </c>
      <c r="BV27" s="184">
        <f t="shared" si="15"/>
        <v>0</v>
      </c>
    </row>
    <row r="28" spans="1:74" s="185" customFormat="1" ht="24" customHeight="1" x14ac:dyDescent="0.15">
      <c r="A28" s="176"/>
      <c r="B28" s="187"/>
      <c r="C28" s="380"/>
      <c r="D28" s="381"/>
      <c r="E28" s="382"/>
      <c r="F28" s="383"/>
      <c r="G28" s="383"/>
      <c r="H28" s="383"/>
      <c r="I28" s="383"/>
      <c r="J28" s="383"/>
      <c r="K28" s="533"/>
      <c r="L28" s="92"/>
      <c r="M28" s="93"/>
      <c r="N28" s="94"/>
      <c r="O28" s="385"/>
      <c r="P28" s="386"/>
      <c r="Q28" s="387"/>
      <c r="R28" s="178"/>
      <c r="S28" s="179" t="str">
        <f>IF(L28=$U$11,$U$11&amp;M28,IF(L28=$AD$11,$AD$11&amp;M28,IF(L28=AM8,AM8&amp;M28,IF(L28=$AV$9,$AV$9&amp;M28,IF(L28=BF9,BF9&amp;M28,IF(L28="","",$BF$9&amp;M28))))))</f>
        <v/>
      </c>
      <c r="T28" s="179"/>
      <c r="U28" s="180">
        <f t="shared" si="16"/>
        <v>0</v>
      </c>
      <c r="V28" s="180">
        <f t="shared" si="17"/>
        <v>0</v>
      </c>
      <c r="W28" s="180">
        <f t="shared" si="18"/>
        <v>0</v>
      </c>
      <c r="X28" s="180">
        <f t="shared" si="19"/>
        <v>0</v>
      </c>
      <c r="Y28" s="180">
        <f t="shared" si="20"/>
        <v>0</v>
      </c>
      <c r="Z28" s="180">
        <f t="shared" si="21"/>
        <v>0</v>
      </c>
      <c r="AA28" s="180">
        <f t="shared" si="22"/>
        <v>0</v>
      </c>
      <c r="AB28" s="180">
        <f t="shared" si="23"/>
        <v>0</v>
      </c>
      <c r="AC28" s="181"/>
      <c r="AD28" s="180">
        <f t="shared" si="0"/>
        <v>0</v>
      </c>
      <c r="AE28" s="180">
        <f t="shared" si="1"/>
        <v>0</v>
      </c>
      <c r="AF28" s="180">
        <f t="shared" si="2"/>
        <v>0</v>
      </c>
      <c r="AG28" s="180">
        <f t="shared" si="3"/>
        <v>0</v>
      </c>
      <c r="AH28" s="180">
        <f t="shared" si="4"/>
        <v>0</v>
      </c>
      <c r="AI28" s="180">
        <f t="shared" si="5"/>
        <v>0</v>
      </c>
      <c r="AJ28" s="180">
        <f t="shared" si="6"/>
        <v>0</v>
      </c>
      <c r="AK28" s="180">
        <f t="shared" si="7"/>
        <v>0</v>
      </c>
      <c r="AL28" s="181"/>
      <c r="AM28" s="180">
        <f t="shared" si="24"/>
        <v>0</v>
      </c>
      <c r="AN28" s="180">
        <f t="shared" si="25"/>
        <v>0</v>
      </c>
      <c r="AO28" s="180">
        <f t="shared" si="26"/>
        <v>0</v>
      </c>
      <c r="AP28" s="180">
        <f t="shared" si="27"/>
        <v>0</v>
      </c>
      <c r="AQ28" s="180">
        <f t="shared" si="28"/>
        <v>0</v>
      </c>
      <c r="AR28" s="180">
        <f t="shared" si="29"/>
        <v>0</v>
      </c>
      <c r="AS28" s="180">
        <f t="shared" si="30"/>
        <v>0</v>
      </c>
      <c r="AT28" s="180">
        <f t="shared" si="31"/>
        <v>0</v>
      </c>
      <c r="AU28" s="181"/>
      <c r="AV28" s="180">
        <f t="shared" si="32"/>
        <v>0</v>
      </c>
      <c r="AW28" s="180">
        <f t="shared" si="33"/>
        <v>0</v>
      </c>
      <c r="AX28" s="180">
        <f t="shared" si="34"/>
        <v>0</v>
      </c>
      <c r="AY28" s="180">
        <f t="shared" si="35"/>
        <v>0</v>
      </c>
      <c r="AZ28" s="180">
        <f t="shared" si="36"/>
        <v>0</v>
      </c>
      <c r="BA28" s="180">
        <f t="shared" si="37"/>
        <v>0</v>
      </c>
      <c r="BB28" s="180">
        <f t="shared" si="38"/>
        <v>0</v>
      </c>
      <c r="BC28" s="180">
        <f t="shared" si="39"/>
        <v>0</v>
      </c>
      <c r="BD28" s="146"/>
      <c r="BE28" s="182">
        <f t="shared" si="40"/>
        <v>0</v>
      </c>
      <c r="BF28" s="182">
        <f t="shared" si="41"/>
        <v>0</v>
      </c>
      <c r="BG28" s="182">
        <f t="shared" si="42"/>
        <v>0</v>
      </c>
      <c r="BH28" s="182">
        <f t="shared" si="43"/>
        <v>0</v>
      </c>
      <c r="BI28" s="182">
        <f t="shared" si="44"/>
        <v>0</v>
      </c>
      <c r="BJ28" s="182">
        <f t="shared" si="45"/>
        <v>0</v>
      </c>
      <c r="BK28" s="182">
        <f t="shared" si="46"/>
        <v>0</v>
      </c>
      <c r="BL28" s="182">
        <f t="shared" si="47"/>
        <v>0</v>
      </c>
      <c r="BM28" s="182">
        <f t="shared" si="48"/>
        <v>0</v>
      </c>
      <c r="BN28" s="183"/>
      <c r="BO28" s="184">
        <f t="shared" si="8"/>
        <v>0</v>
      </c>
      <c r="BP28" s="184">
        <f t="shared" si="9"/>
        <v>0</v>
      </c>
      <c r="BQ28" s="184">
        <f t="shared" si="10"/>
        <v>0</v>
      </c>
      <c r="BR28" s="184">
        <f t="shared" si="11"/>
        <v>0</v>
      </c>
      <c r="BS28" s="184">
        <f t="shared" si="12"/>
        <v>0</v>
      </c>
      <c r="BT28" s="184">
        <f t="shared" si="13"/>
        <v>0</v>
      </c>
      <c r="BU28" s="184">
        <f t="shared" si="14"/>
        <v>0</v>
      </c>
      <c r="BV28" s="184">
        <f t="shared" si="15"/>
        <v>0</v>
      </c>
    </row>
    <row r="29" spans="1:74" s="185" customFormat="1" ht="24" customHeight="1" x14ac:dyDescent="0.15">
      <c r="A29" s="176"/>
      <c r="B29" s="186"/>
      <c r="C29" s="380"/>
      <c r="D29" s="381"/>
      <c r="E29" s="382"/>
      <c r="F29" s="383"/>
      <c r="G29" s="383"/>
      <c r="H29" s="383"/>
      <c r="I29" s="383"/>
      <c r="J29" s="383"/>
      <c r="K29" s="533"/>
      <c r="L29" s="92"/>
      <c r="M29" s="93"/>
      <c r="N29" s="94"/>
      <c r="O29" s="385"/>
      <c r="P29" s="386"/>
      <c r="Q29" s="387"/>
      <c r="R29" s="178"/>
      <c r="S29" s="179" t="str">
        <f>IF(L29=$U$11,$U$11&amp;M29,IF(L29=$AD$11,$AD$11&amp;M29,IF(L29=AM8,AM8&amp;M29,IF(L29=$AV$9,$AV$9&amp;M29,IF(L29=BF9,BF9&amp;M29,IF(L29="","",$BF$9&amp;M29))))))</f>
        <v/>
      </c>
      <c r="T29" s="179"/>
      <c r="U29" s="180">
        <f t="shared" si="16"/>
        <v>0</v>
      </c>
      <c r="V29" s="180">
        <f t="shared" si="17"/>
        <v>0</v>
      </c>
      <c r="W29" s="180">
        <f t="shared" si="18"/>
        <v>0</v>
      </c>
      <c r="X29" s="180">
        <f t="shared" si="19"/>
        <v>0</v>
      </c>
      <c r="Y29" s="180">
        <f t="shared" si="20"/>
        <v>0</v>
      </c>
      <c r="Z29" s="180">
        <f t="shared" si="21"/>
        <v>0</v>
      </c>
      <c r="AA29" s="180">
        <f t="shared" si="22"/>
        <v>0</v>
      </c>
      <c r="AB29" s="180">
        <f t="shared" si="23"/>
        <v>0</v>
      </c>
      <c r="AC29" s="181"/>
      <c r="AD29" s="180">
        <f t="shared" si="0"/>
        <v>0</v>
      </c>
      <c r="AE29" s="180">
        <f t="shared" si="1"/>
        <v>0</v>
      </c>
      <c r="AF29" s="180">
        <f t="shared" si="2"/>
        <v>0</v>
      </c>
      <c r="AG29" s="180">
        <f t="shared" si="3"/>
        <v>0</v>
      </c>
      <c r="AH29" s="180">
        <f t="shared" si="4"/>
        <v>0</v>
      </c>
      <c r="AI29" s="180">
        <f t="shared" si="5"/>
        <v>0</v>
      </c>
      <c r="AJ29" s="180">
        <f t="shared" si="6"/>
        <v>0</v>
      </c>
      <c r="AK29" s="180">
        <f t="shared" si="7"/>
        <v>0</v>
      </c>
      <c r="AL29" s="181"/>
      <c r="AM29" s="180">
        <f t="shared" si="24"/>
        <v>0</v>
      </c>
      <c r="AN29" s="180">
        <f t="shared" si="25"/>
        <v>0</v>
      </c>
      <c r="AO29" s="180">
        <f t="shared" si="26"/>
        <v>0</v>
      </c>
      <c r="AP29" s="180">
        <f t="shared" si="27"/>
        <v>0</v>
      </c>
      <c r="AQ29" s="180">
        <f t="shared" si="28"/>
        <v>0</v>
      </c>
      <c r="AR29" s="180">
        <f t="shared" si="29"/>
        <v>0</v>
      </c>
      <c r="AS29" s="180">
        <f t="shared" si="30"/>
        <v>0</v>
      </c>
      <c r="AT29" s="180">
        <f t="shared" si="31"/>
        <v>0</v>
      </c>
      <c r="AU29" s="181"/>
      <c r="AV29" s="180">
        <f t="shared" si="32"/>
        <v>0</v>
      </c>
      <c r="AW29" s="180">
        <f t="shared" si="33"/>
        <v>0</v>
      </c>
      <c r="AX29" s="180">
        <f t="shared" si="34"/>
        <v>0</v>
      </c>
      <c r="AY29" s="180">
        <f t="shared" si="35"/>
        <v>0</v>
      </c>
      <c r="AZ29" s="180">
        <f t="shared" si="36"/>
        <v>0</v>
      </c>
      <c r="BA29" s="180">
        <f t="shared" si="37"/>
        <v>0</v>
      </c>
      <c r="BB29" s="180">
        <f t="shared" si="38"/>
        <v>0</v>
      </c>
      <c r="BC29" s="180">
        <f t="shared" si="39"/>
        <v>0</v>
      </c>
      <c r="BD29" s="146"/>
      <c r="BE29" s="182">
        <f t="shared" si="40"/>
        <v>0</v>
      </c>
      <c r="BF29" s="182">
        <f t="shared" si="41"/>
        <v>0</v>
      </c>
      <c r="BG29" s="182">
        <f t="shared" si="42"/>
        <v>0</v>
      </c>
      <c r="BH29" s="182">
        <f t="shared" si="43"/>
        <v>0</v>
      </c>
      <c r="BI29" s="182">
        <f t="shared" si="44"/>
        <v>0</v>
      </c>
      <c r="BJ29" s="182">
        <f t="shared" si="45"/>
        <v>0</v>
      </c>
      <c r="BK29" s="182">
        <f t="shared" si="46"/>
        <v>0</v>
      </c>
      <c r="BL29" s="182">
        <f t="shared" si="47"/>
        <v>0</v>
      </c>
      <c r="BM29" s="182">
        <f t="shared" si="48"/>
        <v>0</v>
      </c>
      <c r="BN29" s="183"/>
      <c r="BO29" s="184">
        <f t="shared" si="8"/>
        <v>0</v>
      </c>
      <c r="BP29" s="184">
        <f t="shared" si="9"/>
        <v>0</v>
      </c>
      <c r="BQ29" s="184">
        <f t="shared" si="10"/>
        <v>0</v>
      </c>
      <c r="BR29" s="184">
        <f t="shared" si="11"/>
        <v>0</v>
      </c>
      <c r="BS29" s="184">
        <f t="shared" si="12"/>
        <v>0</v>
      </c>
      <c r="BT29" s="184">
        <f t="shared" si="13"/>
        <v>0</v>
      </c>
      <c r="BU29" s="184">
        <f t="shared" si="14"/>
        <v>0</v>
      </c>
      <c r="BV29" s="184">
        <f t="shared" si="15"/>
        <v>0</v>
      </c>
    </row>
    <row r="30" spans="1:74" s="185" customFormat="1" ht="24" customHeight="1" x14ac:dyDescent="0.15">
      <c r="A30" s="176"/>
      <c r="B30" s="187"/>
      <c r="C30" s="380"/>
      <c r="D30" s="381"/>
      <c r="E30" s="382"/>
      <c r="F30" s="383"/>
      <c r="G30" s="383"/>
      <c r="H30" s="383"/>
      <c r="I30" s="383"/>
      <c r="J30" s="383"/>
      <c r="K30" s="533"/>
      <c r="L30" s="92"/>
      <c r="M30" s="93"/>
      <c r="N30" s="94"/>
      <c r="O30" s="385"/>
      <c r="P30" s="386"/>
      <c r="Q30" s="387"/>
      <c r="R30" s="178"/>
      <c r="S30" s="179" t="str">
        <f>IF(L30=$U$11,$U$11&amp;M30,IF(L30=$AD$11,$AD$11&amp;M30,IF(L30=AM8,AM8&amp;M30,IF(L30=$AV$9,$AV$9&amp;M30,IF(L30=BF9,BF9&amp;M30,IF(L30="","",$BF$9&amp;M30))))))</f>
        <v/>
      </c>
      <c r="T30" s="179"/>
      <c r="U30" s="180">
        <f t="shared" si="16"/>
        <v>0</v>
      </c>
      <c r="V30" s="180">
        <f t="shared" si="17"/>
        <v>0</v>
      </c>
      <c r="W30" s="180">
        <f t="shared" si="18"/>
        <v>0</v>
      </c>
      <c r="X30" s="180">
        <f t="shared" si="19"/>
        <v>0</v>
      </c>
      <c r="Y30" s="180">
        <f t="shared" si="20"/>
        <v>0</v>
      </c>
      <c r="Z30" s="180">
        <f t="shared" si="21"/>
        <v>0</v>
      </c>
      <c r="AA30" s="180">
        <f t="shared" si="22"/>
        <v>0</v>
      </c>
      <c r="AB30" s="180">
        <f t="shared" si="23"/>
        <v>0</v>
      </c>
      <c r="AC30" s="181"/>
      <c r="AD30" s="180">
        <f t="shared" si="0"/>
        <v>0</v>
      </c>
      <c r="AE30" s="180">
        <f t="shared" si="1"/>
        <v>0</v>
      </c>
      <c r="AF30" s="180">
        <f t="shared" si="2"/>
        <v>0</v>
      </c>
      <c r="AG30" s="180">
        <f t="shared" si="3"/>
        <v>0</v>
      </c>
      <c r="AH30" s="180">
        <f t="shared" si="4"/>
        <v>0</v>
      </c>
      <c r="AI30" s="180">
        <f t="shared" si="5"/>
        <v>0</v>
      </c>
      <c r="AJ30" s="180">
        <f t="shared" si="6"/>
        <v>0</v>
      </c>
      <c r="AK30" s="180">
        <f t="shared" si="7"/>
        <v>0</v>
      </c>
      <c r="AL30" s="181"/>
      <c r="AM30" s="180">
        <f t="shared" si="24"/>
        <v>0</v>
      </c>
      <c r="AN30" s="180">
        <f t="shared" si="25"/>
        <v>0</v>
      </c>
      <c r="AO30" s="180">
        <f t="shared" si="26"/>
        <v>0</v>
      </c>
      <c r="AP30" s="180">
        <f t="shared" si="27"/>
        <v>0</v>
      </c>
      <c r="AQ30" s="180">
        <f t="shared" si="28"/>
        <v>0</v>
      </c>
      <c r="AR30" s="180">
        <f t="shared" si="29"/>
        <v>0</v>
      </c>
      <c r="AS30" s="180">
        <f t="shared" si="30"/>
        <v>0</v>
      </c>
      <c r="AT30" s="180">
        <f t="shared" si="31"/>
        <v>0</v>
      </c>
      <c r="AU30" s="181"/>
      <c r="AV30" s="180">
        <f t="shared" si="32"/>
        <v>0</v>
      </c>
      <c r="AW30" s="180">
        <f t="shared" si="33"/>
        <v>0</v>
      </c>
      <c r="AX30" s="180">
        <f t="shared" si="34"/>
        <v>0</v>
      </c>
      <c r="AY30" s="180">
        <f t="shared" si="35"/>
        <v>0</v>
      </c>
      <c r="AZ30" s="180">
        <f t="shared" si="36"/>
        <v>0</v>
      </c>
      <c r="BA30" s="180">
        <f t="shared" si="37"/>
        <v>0</v>
      </c>
      <c r="BB30" s="180">
        <f t="shared" si="38"/>
        <v>0</v>
      </c>
      <c r="BC30" s="180">
        <f t="shared" si="39"/>
        <v>0</v>
      </c>
      <c r="BD30" s="146"/>
      <c r="BE30" s="182">
        <f t="shared" si="40"/>
        <v>0</v>
      </c>
      <c r="BF30" s="182">
        <f t="shared" si="41"/>
        <v>0</v>
      </c>
      <c r="BG30" s="182">
        <f t="shared" si="42"/>
        <v>0</v>
      </c>
      <c r="BH30" s="182">
        <f t="shared" si="43"/>
        <v>0</v>
      </c>
      <c r="BI30" s="182">
        <f t="shared" si="44"/>
        <v>0</v>
      </c>
      <c r="BJ30" s="182">
        <f t="shared" si="45"/>
        <v>0</v>
      </c>
      <c r="BK30" s="182">
        <f t="shared" si="46"/>
        <v>0</v>
      </c>
      <c r="BL30" s="182">
        <f t="shared" si="47"/>
        <v>0</v>
      </c>
      <c r="BM30" s="182">
        <f t="shared" si="48"/>
        <v>0</v>
      </c>
      <c r="BN30" s="183"/>
      <c r="BO30" s="184">
        <f t="shared" si="8"/>
        <v>0</v>
      </c>
      <c r="BP30" s="184">
        <f t="shared" si="9"/>
        <v>0</v>
      </c>
      <c r="BQ30" s="184">
        <f t="shared" si="10"/>
        <v>0</v>
      </c>
      <c r="BR30" s="184">
        <f t="shared" si="11"/>
        <v>0</v>
      </c>
      <c r="BS30" s="184">
        <f t="shared" si="12"/>
        <v>0</v>
      </c>
      <c r="BT30" s="184">
        <f t="shared" si="13"/>
        <v>0</v>
      </c>
      <c r="BU30" s="184">
        <f t="shared" si="14"/>
        <v>0</v>
      </c>
      <c r="BV30" s="184">
        <f t="shared" si="15"/>
        <v>0</v>
      </c>
    </row>
    <row r="31" spans="1:74" s="185" customFormat="1" ht="24" customHeight="1" x14ac:dyDescent="0.15">
      <c r="A31" s="176"/>
      <c r="B31" s="186"/>
      <c r="C31" s="380"/>
      <c r="D31" s="381"/>
      <c r="E31" s="382"/>
      <c r="F31" s="383"/>
      <c r="G31" s="383"/>
      <c r="H31" s="383"/>
      <c r="I31" s="383"/>
      <c r="J31" s="383"/>
      <c r="K31" s="533"/>
      <c r="L31" s="92"/>
      <c r="M31" s="93"/>
      <c r="N31" s="94"/>
      <c r="O31" s="385"/>
      <c r="P31" s="386"/>
      <c r="Q31" s="387"/>
      <c r="R31" s="188"/>
      <c r="S31" s="179" t="str">
        <f>IF(L31=$U$11,$U$11&amp;M31,IF(L31=$AD$11,$AD$11&amp;M31,IF(L31=AM8,AM8&amp;M31,IF(L31=$AV$9,$AV$9&amp;M31,IF(L31=BF9,BF9&amp;M31,IF(L31="","",$BF$9&amp;M31))))))</f>
        <v/>
      </c>
      <c r="T31" s="179"/>
      <c r="U31" s="180">
        <f t="shared" si="16"/>
        <v>0</v>
      </c>
      <c r="V31" s="180">
        <f t="shared" si="17"/>
        <v>0</v>
      </c>
      <c r="W31" s="180">
        <f t="shared" si="18"/>
        <v>0</v>
      </c>
      <c r="X31" s="180">
        <f t="shared" si="19"/>
        <v>0</v>
      </c>
      <c r="Y31" s="180">
        <f t="shared" si="20"/>
        <v>0</v>
      </c>
      <c r="Z31" s="180">
        <f t="shared" si="21"/>
        <v>0</v>
      </c>
      <c r="AA31" s="180">
        <f t="shared" si="22"/>
        <v>0</v>
      </c>
      <c r="AB31" s="180">
        <f t="shared" si="23"/>
        <v>0</v>
      </c>
      <c r="AC31" s="181"/>
      <c r="AD31" s="180">
        <f t="shared" si="0"/>
        <v>0</v>
      </c>
      <c r="AE31" s="180">
        <f t="shared" si="1"/>
        <v>0</v>
      </c>
      <c r="AF31" s="180">
        <f t="shared" si="2"/>
        <v>0</v>
      </c>
      <c r="AG31" s="180">
        <f t="shared" si="3"/>
        <v>0</v>
      </c>
      <c r="AH31" s="180">
        <f t="shared" si="4"/>
        <v>0</v>
      </c>
      <c r="AI31" s="180">
        <f t="shared" si="5"/>
        <v>0</v>
      </c>
      <c r="AJ31" s="180">
        <f t="shared" si="6"/>
        <v>0</v>
      </c>
      <c r="AK31" s="180">
        <f t="shared" si="7"/>
        <v>0</v>
      </c>
      <c r="AL31" s="181"/>
      <c r="AM31" s="180">
        <f t="shared" si="24"/>
        <v>0</v>
      </c>
      <c r="AN31" s="180">
        <f t="shared" si="25"/>
        <v>0</v>
      </c>
      <c r="AO31" s="180">
        <f t="shared" si="26"/>
        <v>0</v>
      </c>
      <c r="AP31" s="180">
        <f t="shared" si="27"/>
        <v>0</v>
      </c>
      <c r="AQ31" s="180">
        <f t="shared" si="28"/>
        <v>0</v>
      </c>
      <c r="AR31" s="180">
        <f t="shared" si="29"/>
        <v>0</v>
      </c>
      <c r="AS31" s="180">
        <f t="shared" si="30"/>
        <v>0</v>
      </c>
      <c r="AT31" s="180">
        <f t="shared" si="31"/>
        <v>0</v>
      </c>
      <c r="AU31" s="181"/>
      <c r="AV31" s="180">
        <f t="shared" si="32"/>
        <v>0</v>
      </c>
      <c r="AW31" s="180">
        <f t="shared" si="33"/>
        <v>0</v>
      </c>
      <c r="AX31" s="180">
        <f t="shared" si="34"/>
        <v>0</v>
      </c>
      <c r="AY31" s="180">
        <f t="shared" si="35"/>
        <v>0</v>
      </c>
      <c r="AZ31" s="180">
        <f t="shared" si="36"/>
        <v>0</v>
      </c>
      <c r="BA31" s="180">
        <f t="shared" si="37"/>
        <v>0</v>
      </c>
      <c r="BB31" s="180">
        <f t="shared" si="38"/>
        <v>0</v>
      </c>
      <c r="BC31" s="180">
        <f t="shared" si="39"/>
        <v>0</v>
      </c>
      <c r="BD31" s="146"/>
      <c r="BE31" s="182">
        <f t="shared" si="40"/>
        <v>0</v>
      </c>
      <c r="BF31" s="182">
        <f t="shared" si="41"/>
        <v>0</v>
      </c>
      <c r="BG31" s="182">
        <f t="shared" si="42"/>
        <v>0</v>
      </c>
      <c r="BH31" s="182">
        <f t="shared" si="43"/>
        <v>0</v>
      </c>
      <c r="BI31" s="182">
        <f t="shared" si="44"/>
        <v>0</v>
      </c>
      <c r="BJ31" s="182">
        <f t="shared" si="45"/>
        <v>0</v>
      </c>
      <c r="BK31" s="182">
        <f t="shared" si="46"/>
        <v>0</v>
      </c>
      <c r="BL31" s="182">
        <f t="shared" si="47"/>
        <v>0</v>
      </c>
      <c r="BM31" s="182">
        <f t="shared" si="48"/>
        <v>0</v>
      </c>
      <c r="BN31" s="183"/>
      <c r="BO31" s="184">
        <f t="shared" si="8"/>
        <v>0</v>
      </c>
      <c r="BP31" s="184">
        <f t="shared" si="9"/>
        <v>0</v>
      </c>
      <c r="BQ31" s="184">
        <f t="shared" si="10"/>
        <v>0</v>
      </c>
      <c r="BR31" s="184">
        <f t="shared" si="11"/>
        <v>0</v>
      </c>
      <c r="BS31" s="184">
        <f t="shared" si="12"/>
        <v>0</v>
      </c>
      <c r="BT31" s="184">
        <f t="shared" si="13"/>
        <v>0</v>
      </c>
      <c r="BU31" s="184">
        <f t="shared" si="14"/>
        <v>0</v>
      </c>
      <c r="BV31" s="184">
        <f t="shared" si="15"/>
        <v>0</v>
      </c>
    </row>
    <row r="32" spans="1:74" s="185" customFormat="1" ht="24" customHeight="1" x14ac:dyDescent="0.15">
      <c r="A32" s="176"/>
      <c r="B32" s="186"/>
      <c r="C32" s="380"/>
      <c r="D32" s="381"/>
      <c r="E32" s="382"/>
      <c r="F32" s="383"/>
      <c r="G32" s="383"/>
      <c r="H32" s="383"/>
      <c r="I32" s="383"/>
      <c r="J32" s="383"/>
      <c r="K32" s="533"/>
      <c r="L32" s="92"/>
      <c r="M32" s="93"/>
      <c r="N32" s="94"/>
      <c r="O32" s="385"/>
      <c r="P32" s="386"/>
      <c r="Q32" s="387"/>
      <c r="R32" s="178"/>
      <c r="S32" s="179" t="str">
        <f>IF(L32=$U$11,$U$11&amp;M32,IF(L32=$AD$11,$AD$11&amp;M32,IF(L32=AM8,AM8&amp;M32,IF(L32=$AV$9,$AV$9&amp;M32,IF(L32=BF9,BF9&amp;M32,IF(L32="","",$BF$9&amp;M32))))))</f>
        <v/>
      </c>
      <c r="T32" s="179"/>
      <c r="U32" s="180">
        <f t="shared" si="16"/>
        <v>0</v>
      </c>
      <c r="V32" s="180">
        <f t="shared" si="17"/>
        <v>0</v>
      </c>
      <c r="W32" s="180">
        <f t="shared" si="18"/>
        <v>0</v>
      </c>
      <c r="X32" s="180">
        <f t="shared" si="19"/>
        <v>0</v>
      </c>
      <c r="Y32" s="180">
        <f t="shared" si="20"/>
        <v>0</v>
      </c>
      <c r="Z32" s="180">
        <f t="shared" si="21"/>
        <v>0</v>
      </c>
      <c r="AA32" s="180">
        <f t="shared" si="22"/>
        <v>0</v>
      </c>
      <c r="AB32" s="180">
        <f t="shared" si="23"/>
        <v>0</v>
      </c>
      <c r="AC32" s="181"/>
      <c r="AD32" s="180">
        <f t="shared" si="0"/>
        <v>0</v>
      </c>
      <c r="AE32" s="180">
        <f t="shared" si="1"/>
        <v>0</v>
      </c>
      <c r="AF32" s="180">
        <f t="shared" si="2"/>
        <v>0</v>
      </c>
      <c r="AG32" s="180">
        <f t="shared" si="3"/>
        <v>0</v>
      </c>
      <c r="AH32" s="180">
        <f t="shared" si="4"/>
        <v>0</v>
      </c>
      <c r="AI32" s="180">
        <f t="shared" si="5"/>
        <v>0</v>
      </c>
      <c r="AJ32" s="180">
        <f t="shared" si="6"/>
        <v>0</v>
      </c>
      <c r="AK32" s="180">
        <f t="shared" si="7"/>
        <v>0</v>
      </c>
      <c r="AL32" s="181"/>
      <c r="AM32" s="180">
        <f t="shared" si="24"/>
        <v>0</v>
      </c>
      <c r="AN32" s="180">
        <f t="shared" si="25"/>
        <v>0</v>
      </c>
      <c r="AO32" s="180">
        <f t="shared" si="26"/>
        <v>0</v>
      </c>
      <c r="AP32" s="180">
        <f t="shared" si="27"/>
        <v>0</v>
      </c>
      <c r="AQ32" s="180">
        <f t="shared" si="28"/>
        <v>0</v>
      </c>
      <c r="AR32" s="180">
        <f t="shared" si="29"/>
        <v>0</v>
      </c>
      <c r="AS32" s="180">
        <f t="shared" si="30"/>
        <v>0</v>
      </c>
      <c r="AT32" s="180">
        <f t="shared" si="31"/>
        <v>0</v>
      </c>
      <c r="AU32" s="181"/>
      <c r="AV32" s="180">
        <f t="shared" si="32"/>
        <v>0</v>
      </c>
      <c r="AW32" s="180">
        <f t="shared" si="33"/>
        <v>0</v>
      </c>
      <c r="AX32" s="180">
        <f t="shared" si="34"/>
        <v>0</v>
      </c>
      <c r="AY32" s="180">
        <f t="shared" si="35"/>
        <v>0</v>
      </c>
      <c r="AZ32" s="180">
        <f t="shared" si="36"/>
        <v>0</v>
      </c>
      <c r="BA32" s="180">
        <f t="shared" si="37"/>
        <v>0</v>
      </c>
      <c r="BB32" s="180">
        <f t="shared" si="38"/>
        <v>0</v>
      </c>
      <c r="BC32" s="180">
        <f t="shared" si="39"/>
        <v>0</v>
      </c>
      <c r="BD32" s="146"/>
      <c r="BE32" s="182">
        <f t="shared" si="40"/>
        <v>0</v>
      </c>
      <c r="BF32" s="182">
        <f t="shared" si="41"/>
        <v>0</v>
      </c>
      <c r="BG32" s="182">
        <f t="shared" si="42"/>
        <v>0</v>
      </c>
      <c r="BH32" s="182">
        <f t="shared" si="43"/>
        <v>0</v>
      </c>
      <c r="BI32" s="182">
        <f t="shared" si="44"/>
        <v>0</v>
      </c>
      <c r="BJ32" s="182">
        <f t="shared" si="45"/>
        <v>0</v>
      </c>
      <c r="BK32" s="182">
        <f t="shared" si="46"/>
        <v>0</v>
      </c>
      <c r="BL32" s="182">
        <f t="shared" si="47"/>
        <v>0</v>
      </c>
      <c r="BM32" s="182">
        <f t="shared" si="48"/>
        <v>0</v>
      </c>
      <c r="BN32" s="183"/>
      <c r="BO32" s="184">
        <f t="shared" si="8"/>
        <v>0</v>
      </c>
      <c r="BP32" s="184">
        <f t="shared" si="9"/>
        <v>0</v>
      </c>
      <c r="BQ32" s="184">
        <f t="shared" si="10"/>
        <v>0</v>
      </c>
      <c r="BR32" s="184">
        <f t="shared" si="11"/>
        <v>0</v>
      </c>
      <c r="BS32" s="184">
        <f t="shared" si="12"/>
        <v>0</v>
      </c>
      <c r="BT32" s="184">
        <f t="shared" si="13"/>
        <v>0</v>
      </c>
      <c r="BU32" s="184">
        <f t="shared" si="14"/>
        <v>0</v>
      </c>
      <c r="BV32" s="184">
        <f t="shared" si="15"/>
        <v>0</v>
      </c>
    </row>
    <row r="33" spans="1:75" s="185" customFormat="1" ht="24" customHeight="1" x14ac:dyDescent="0.15">
      <c r="A33" s="176"/>
      <c r="B33" s="186"/>
      <c r="C33" s="380"/>
      <c r="D33" s="381"/>
      <c r="E33" s="382"/>
      <c r="F33" s="383"/>
      <c r="G33" s="383"/>
      <c r="H33" s="383"/>
      <c r="I33" s="383"/>
      <c r="J33" s="383"/>
      <c r="K33" s="533"/>
      <c r="L33" s="92"/>
      <c r="M33" s="93"/>
      <c r="N33" s="94"/>
      <c r="O33" s="385"/>
      <c r="P33" s="386"/>
      <c r="Q33" s="387"/>
      <c r="R33" s="178"/>
      <c r="S33" s="179" t="str">
        <f>IF(L33=$U$11,$U$11&amp;M33,IF(L33=$AD$11,$AD$11&amp;M33,IF(L33=AM8,AM8&amp;M33,IF(L33=$AV$9,$AV$9&amp;M33,IF(L33=BF9,BF9&amp;M33,IF(L33="","",$BF$9&amp;M33))))))</f>
        <v/>
      </c>
      <c r="T33" s="179"/>
      <c r="U33" s="180">
        <f t="shared" si="16"/>
        <v>0</v>
      </c>
      <c r="V33" s="180">
        <f t="shared" si="17"/>
        <v>0</v>
      </c>
      <c r="W33" s="180">
        <f t="shared" si="18"/>
        <v>0</v>
      </c>
      <c r="X33" s="180">
        <f t="shared" si="19"/>
        <v>0</v>
      </c>
      <c r="Y33" s="180">
        <f t="shared" si="20"/>
        <v>0</v>
      </c>
      <c r="Z33" s="180">
        <f t="shared" si="21"/>
        <v>0</v>
      </c>
      <c r="AA33" s="180">
        <f t="shared" si="22"/>
        <v>0</v>
      </c>
      <c r="AB33" s="180">
        <f t="shared" si="23"/>
        <v>0</v>
      </c>
      <c r="AC33" s="181"/>
      <c r="AD33" s="180">
        <f t="shared" si="0"/>
        <v>0</v>
      </c>
      <c r="AE33" s="180">
        <f t="shared" si="1"/>
        <v>0</v>
      </c>
      <c r="AF33" s="180">
        <f t="shared" si="2"/>
        <v>0</v>
      </c>
      <c r="AG33" s="180">
        <f t="shared" si="3"/>
        <v>0</v>
      </c>
      <c r="AH33" s="180">
        <f t="shared" si="4"/>
        <v>0</v>
      </c>
      <c r="AI33" s="180">
        <f t="shared" si="5"/>
        <v>0</v>
      </c>
      <c r="AJ33" s="180">
        <f t="shared" si="6"/>
        <v>0</v>
      </c>
      <c r="AK33" s="180">
        <f t="shared" si="7"/>
        <v>0</v>
      </c>
      <c r="AL33" s="181"/>
      <c r="AM33" s="180">
        <f t="shared" si="24"/>
        <v>0</v>
      </c>
      <c r="AN33" s="180">
        <f t="shared" si="25"/>
        <v>0</v>
      </c>
      <c r="AO33" s="180">
        <f t="shared" si="26"/>
        <v>0</v>
      </c>
      <c r="AP33" s="180">
        <f t="shared" si="27"/>
        <v>0</v>
      </c>
      <c r="AQ33" s="180">
        <f t="shared" si="28"/>
        <v>0</v>
      </c>
      <c r="AR33" s="180">
        <f t="shared" si="29"/>
        <v>0</v>
      </c>
      <c r="AS33" s="180">
        <f t="shared" si="30"/>
        <v>0</v>
      </c>
      <c r="AT33" s="180">
        <f t="shared" si="31"/>
        <v>0</v>
      </c>
      <c r="AU33" s="181"/>
      <c r="AV33" s="180">
        <f t="shared" si="32"/>
        <v>0</v>
      </c>
      <c r="AW33" s="180">
        <f t="shared" si="33"/>
        <v>0</v>
      </c>
      <c r="AX33" s="180">
        <f t="shared" si="34"/>
        <v>0</v>
      </c>
      <c r="AY33" s="180">
        <f t="shared" si="35"/>
        <v>0</v>
      </c>
      <c r="AZ33" s="180">
        <f t="shared" si="36"/>
        <v>0</v>
      </c>
      <c r="BA33" s="180">
        <f t="shared" si="37"/>
        <v>0</v>
      </c>
      <c r="BB33" s="180">
        <f t="shared" si="38"/>
        <v>0</v>
      </c>
      <c r="BC33" s="180">
        <f t="shared" si="39"/>
        <v>0</v>
      </c>
      <c r="BD33" s="146"/>
      <c r="BE33" s="182">
        <f t="shared" si="40"/>
        <v>0</v>
      </c>
      <c r="BF33" s="182">
        <f t="shared" si="41"/>
        <v>0</v>
      </c>
      <c r="BG33" s="182">
        <f t="shared" si="42"/>
        <v>0</v>
      </c>
      <c r="BH33" s="182">
        <f t="shared" si="43"/>
        <v>0</v>
      </c>
      <c r="BI33" s="182">
        <f t="shared" si="44"/>
        <v>0</v>
      </c>
      <c r="BJ33" s="182">
        <f t="shared" si="45"/>
        <v>0</v>
      </c>
      <c r="BK33" s="182">
        <f t="shared" si="46"/>
        <v>0</v>
      </c>
      <c r="BL33" s="182">
        <f t="shared" si="47"/>
        <v>0</v>
      </c>
      <c r="BM33" s="182">
        <f t="shared" si="48"/>
        <v>0</v>
      </c>
      <c r="BN33" s="183"/>
      <c r="BO33" s="184">
        <f t="shared" si="8"/>
        <v>0</v>
      </c>
      <c r="BP33" s="184">
        <f t="shared" si="9"/>
        <v>0</v>
      </c>
      <c r="BQ33" s="184">
        <f t="shared" si="10"/>
        <v>0</v>
      </c>
      <c r="BR33" s="184">
        <f t="shared" si="11"/>
        <v>0</v>
      </c>
      <c r="BS33" s="184">
        <f t="shared" si="12"/>
        <v>0</v>
      </c>
      <c r="BT33" s="184">
        <f t="shared" si="13"/>
        <v>0</v>
      </c>
      <c r="BU33" s="184">
        <f t="shared" si="14"/>
        <v>0</v>
      </c>
      <c r="BV33" s="184">
        <f t="shared" si="15"/>
        <v>0</v>
      </c>
    </row>
    <row r="34" spans="1:75" s="185" customFormat="1" ht="24" customHeight="1" x14ac:dyDescent="0.15">
      <c r="A34" s="176"/>
      <c r="B34" s="186"/>
      <c r="C34" s="380"/>
      <c r="D34" s="381"/>
      <c r="E34" s="382"/>
      <c r="F34" s="383"/>
      <c r="G34" s="383"/>
      <c r="H34" s="383"/>
      <c r="I34" s="383"/>
      <c r="J34" s="383"/>
      <c r="K34" s="533"/>
      <c r="L34" s="92"/>
      <c r="M34" s="93"/>
      <c r="N34" s="94"/>
      <c r="O34" s="385"/>
      <c r="P34" s="386"/>
      <c r="Q34" s="387"/>
      <c r="R34" s="178"/>
      <c r="S34" s="179" t="str">
        <f>IF(L34=$U$11,$U$11&amp;M34,IF(L34=$AD$11,$AD$11&amp;M34,IF(L34=AM8,AM8&amp;M34,IF(L34=$AV$9,$AV$9&amp;M34,IF(L34=BF9,BF9&amp;M34,IF(L34="","",$BF$9&amp;M34))))))</f>
        <v/>
      </c>
      <c r="T34" s="179"/>
      <c r="U34" s="180">
        <f t="shared" si="16"/>
        <v>0</v>
      </c>
      <c r="V34" s="180">
        <f t="shared" si="17"/>
        <v>0</v>
      </c>
      <c r="W34" s="180">
        <f t="shared" si="18"/>
        <v>0</v>
      </c>
      <c r="X34" s="180">
        <f t="shared" si="19"/>
        <v>0</v>
      </c>
      <c r="Y34" s="180">
        <f t="shared" si="20"/>
        <v>0</v>
      </c>
      <c r="Z34" s="180">
        <f t="shared" si="21"/>
        <v>0</v>
      </c>
      <c r="AA34" s="180">
        <f t="shared" si="22"/>
        <v>0</v>
      </c>
      <c r="AB34" s="180">
        <f t="shared" si="23"/>
        <v>0</v>
      </c>
      <c r="AC34" s="181"/>
      <c r="AD34" s="180">
        <f t="shared" si="0"/>
        <v>0</v>
      </c>
      <c r="AE34" s="180">
        <f t="shared" si="1"/>
        <v>0</v>
      </c>
      <c r="AF34" s="180">
        <f t="shared" si="2"/>
        <v>0</v>
      </c>
      <c r="AG34" s="180">
        <f t="shared" si="3"/>
        <v>0</v>
      </c>
      <c r="AH34" s="180">
        <f t="shared" si="4"/>
        <v>0</v>
      </c>
      <c r="AI34" s="180">
        <f t="shared" si="5"/>
        <v>0</v>
      </c>
      <c r="AJ34" s="180">
        <f t="shared" si="6"/>
        <v>0</v>
      </c>
      <c r="AK34" s="180">
        <f t="shared" si="7"/>
        <v>0</v>
      </c>
      <c r="AL34" s="181"/>
      <c r="AM34" s="180">
        <f t="shared" si="24"/>
        <v>0</v>
      </c>
      <c r="AN34" s="180">
        <f t="shared" si="25"/>
        <v>0</v>
      </c>
      <c r="AO34" s="180">
        <f t="shared" si="26"/>
        <v>0</v>
      </c>
      <c r="AP34" s="180">
        <f t="shared" si="27"/>
        <v>0</v>
      </c>
      <c r="AQ34" s="180">
        <f t="shared" si="28"/>
        <v>0</v>
      </c>
      <c r="AR34" s="180">
        <f t="shared" si="29"/>
        <v>0</v>
      </c>
      <c r="AS34" s="180">
        <f t="shared" si="30"/>
        <v>0</v>
      </c>
      <c r="AT34" s="180">
        <f t="shared" si="31"/>
        <v>0</v>
      </c>
      <c r="AU34" s="181"/>
      <c r="AV34" s="180">
        <f t="shared" si="32"/>
        <v>0</v>
      </c>
      <c r="AW34" s="180">
        <f t="shared" si="33"/>
        <v>0</v>
      </c>
      <c r="AX34" s="180">
        <f t="shared" si="34"/>
        <v>0</v>
      </c>
      <c r="AY34" s="180">
        <f t="shared" si="35"/>
        <v>0</v>
      </c>
      <c r="AZ34" s="180">
        <f t="shared" si="36"/>
        <v>0</v>
      </c>
      <c r="BA34" s="180">
        <f t="shared" si="37"/>
        <v>0</v>
      </c>
      <c r="BB34" s="180">
        <f t="shared" si="38"/>
        <v>0</v>
      </c>
      <c r="BC34" s="180">
        <f t="shared" si="39"/>
        <v>0</v>
      </c>
      <c r="BD34" s="146"/>
      <c r="BE34" s="182">
        <f t="shared" si="40"/>
        <v>0</v>
      </c>
      <c r="BF34" s="182">
        <f t="shared" si="41"/>
        <v>0</v>
      </c>
      <c r="BG34" s="182">
        <f t="shared" si="42"/>
        <v>0</v>
      </c>
      <c r="BH34" s="182">
        <f t="shared" si="43"/>
        <v>0</v>
      </c>
      <c r="BI34" s="182">
        <f t="shared" si="44"/>
        <v>0</v>
      </c>
      <c r="BJ34" s="182">
        <f t="shared" si="45"/>
        <v>0</v>
      </c>
      <c r="BK34" s="182">
        <f t="shared" si="46"/>
        <v>0</v>
      </c>
      <c r="BL34" s="182">
        <f t="shared" si="47"/>
        <v>0</v>
      </c>
      <c r="BM34" s="182">
        <f t="shared" si="48"/>
        <v>0</v>
      </c>
      <c r="BN34" s="183"/>
      <c r="BO34" s="184">
        <f t="shared" si="8"/>
        <v>0</v>
      </c>
      <c r="BP34" s="184">
        <f t="shared" si="9"/>
        <v>0</v>
      </c>
      <c r="BQ34" s="184">
        <f t="shared" si="10"/>
        <v>0</v>
      </c>
      <c r="BR34" s="184">
        <f t="shared" si="11"/>
        <v>0</v>
      </c>
      <c r="BS34" s="184">
        <f t="shared" si="12"/>
        <v>0</v>
      </c>
      <c r="BT34" s="184">
        <f t="shared" si="13"/>
        <v>0</v>
      </c>
      <c r="BU34" s="184">
        <f t="shared" si="14"/>
        <v>0</v>
      </c>
      <c r="BV34" s="184">
        <f t="shared" si="15"/>
        <v>0</v>
      </c>
    </row>
    <row r="35" spans="1:75" s="185" customFormat="1" ht="24" customHeight="1" x14ac:dyDescent="0.15">
      <c r="A35" s="176"/>
      <c r="B35" s="187"/>
      <c r="C35" s="380"/>
      <c r="D35" s="381"/>
      <c r="E35" s="382"/>
      <c r="F35" s="383"/>
      <c r="G35" s="383"/>
      <c r="H35" s="383"/>
      <c r="I35" s="383"/>
      <c r="J35" s="383"/>
      <c r="K35" s="533"/>
      <c r="L35" s="92"/>
      <c r="M35" s="93"/>
      <c r="N35" s="94"/>
      <c r="O35" s="385"/>
      <c r="P35" s="386"/>
      <c r="Q35" s="387"/>
      <c r="R35" s="178"/>
      <c r="S35" s="179" t="str">
        <f>IF(L35=$U$11,$U$11&amp;M35,IF(L35=$AD$11,$AD$11&amp;M35,IF(L35=AM8,AM8&amp;M35,IF(L35=$AV$9,$AV$9&amp;M35,IF(L35=BF9,BF9&amp;M35,IF(L35="","",$BF$9&amp;M35))))))</f>
        <v/>
      </c>
      <c r="T35" s="179"/>
      <c r="U35" s="180">
        <f t="shared" si="16"/>
        <v>0</v>
      </c>
      <c r="V35" s="180">
        <f t="shared" si="17"/>
        <v>0</v>
      </c>
      <c r="W35" s="180">
        <f t="shared" si="18"/>
        <v>0</v>
      </c>
      <c r="X35" s="180">
        <f t="shared" si="19"/>
        <v>0</v>
      </c>
      <c r="Y35" s="180">
        <f t="shared" si="20"/>
        <v>0</v>
      </c>
      <c r="Z35" s="180">
        <f t="shared" si="21"/>
        <v>0</v>
      </c>
      <c r="AA35" s="180">
        <f t="shared" si="22"/>
        <v>0</v>
      </c>
      <c r="AB35" s="180">
        <f t="shared" si="23"/>
        <v>0</v>
      </c>
      <c r="AC35" s="181"/>
      <c r="AD35" s="180">
        <f t="shared" si="0"/>
        <v>0</v>
      </c>
      <c r="AE35" s="180">
        <f t="shared" si="1"/>
        <v>0</v>
      </c>
      <c r="AF35" s="180">
        <f t="shared" si="2"/>
        <v>0</v>
      </c>
      <c r="AG35" s="180">
        <f t="shared" si="3"/>
        <v>0</v>
      </c>
      <c r="AH35" s="180">
        <f t="shared" si="4"/>
        <v>0</v>
      </c>
      <c r="AI35" s="180">
        <f t="shared" si="5"/>
        <v>0</v>
      </c>
      <c r="AJ35" s="180">
        <f t="shared" si="6"/>
        <v>0</v>
      </c>
      <c r="AK35" s="180">
        <f t="shared" si="7"/>
        <v>0</v>
      </c>
      <c r="AL35" s="181"/>
      <c r="AM35" s="180">
        <f t="shared" si="24"/>
        <v>0</v>
      </c>
      <c r="AN35" s="180">
        <f t="shared" si="25"/>
        <v>0</v>
      </c>
      <c r="AO35" s="180">
        <f t="shared" si="26"/>
        <v>0</v>
      </c>
      <c r="AP35" s="180">
        <f t="shared" si="27"/>
        <v>0</v>
      </c>
      <c r="AQ35" s="180">
        <f t="shared" si="28"/>
        <v>0</v>
      </c>
      <c r="AR35" s="180">
        <f t="shared" si="29"/>
        <v>0</v>
      </c>
      <c r="AS35" s="180">
        <f t="shared" si="30"/>
        <v>0</v>
      </c>
      <c r="AT35" s="180">
        <f t="shared" si="31"/>
        <v>0</v>
      </c>
      <c r="AU35" s="181"/>
      <c r="AV35" s="180">
        <f t="shared" si="32"/>
        <v>0</v>
      </c>
      <c r="AW35" s="180">
        <f t="shared" si="33"/>
        <v>0</v>
      </c>
      <c r="AX35" s="180">
        <f t="shared" si="34"/>
        <v>0</v>
      </c>
      <c r="AY35" s="180">
        <f t="shared" si="35"/>
        <v>0</v>
      </c>
      <c r="AZ35" s="180">
        <f t="shared" si="36"/>
        <v>0</v>
      </c>
      <c r="BA35" s="180">
        <f t="shared" si="37"/>
        <v>0</v>
      </c>
      <c r="BB35" s="180">
        <f t="shared" si="38"/>
        <v>0</v>
      </c>
      <c r="BC35" s="180">
        <f t="shared" si="39"/>
        <v>0</v>
      </c>
      <c r="BD35" s="146"/>
      <c r="BE35" s="182">
        <f t="shared" si="40"/>
        <v>0</v>
      </c>
      <c r="BF35" s="182">
        <f t="shared" si="41"/>
        <v>0</v>
      </c>
      <c r="BG35" s="182">
        <f t="shared" si="42"/>
        <v>0</v>
      </c>
      <c r="BH35" s="182">
        <f t="shared" si="43"/>
        <v>0</v>
      </c>
      <c r="BI35" s="182">
        <f t="shared" si="44"/>
        <v>0</v>
      </c>
      <c r="BJ35" s="182">
        <f t="shared" si="45"/>
        <v>0</v>
      </c>
      <c r="BK35" s="182">
        <f t="shared" si="46"/>
        <v>0</v>
      </c>
      <c r="BL35" s="182">
        <f t="shared" si="47"/>
        <v>0</v>
      </c>
      <c r="BM35" s="182">
        <f t="shared" si="48"/>
        <v>0</v>
      </c>
      <c r="BN35" s="183"/>
      <c r="BO35" s="184">
        <f t="shared" si="8"/>
        <v>0</v>
      </c>
      <c r="BP35" s="184">
        <f t="shared" si="9"/>
        <v>0</v>
      </c>
      <c r="BQ35" s="184">
        <f t="shared" si="10"/>
        <v>0</v>
      </c>
      <c r="BR35" s="184">
        <f t="shared" si="11"/>
        <v>0</v>
      </c>
      <c r="BS35" s="184">
        <f t="shared" si="12"/>
        <v>0</v>
      </c>
      <c r="BT35" s="184">
        <f t="shared" si="13"/>
        <v>0</v>
      </c>
      <c r="BU35" s="184">
        <f t="shared" si="14"/>
        <v>0</v>
      </c>
      <c r="BV35" s="184">
        <f t="shared" si="15"/>
        <v>0</v>
      </c>
    </row>
    <row r="36" spans="1:75" s="185" customFormat="1" ht="24" customHeight="1" x14ac:dyDescent="0.15">
      <c r="A36" s="176"/>
      <c r="B36" s="186"/>
      <c r="C36" s="380"/>
      <c r="D36" s="381"/>
      <c r="E36" s="382"/>
      <c r="F36" s="383"/>
      <c r="G36" s="383"/>
      <c r="H36" s="383"/>
      <c r="I36" s="383"/>
      <c r="J36" s="383"/>
      <c r="K36" s="533"/>
      <c r="L36" s="92"/>
      <c r="M36" s="93"/>
      <c r="N36" s="94"/>
      <c r="O36" s="385"/>
      <c r="P36" s="386"/>
      <c r="Q36" s="387"/>
      <c r="R36" s="178"/>
      <c r="S36" s="179" t="str">
        <f>IF(L36=$U$11,$U$11&amp;M36,IF(L36=$AD$11,$AD$11&amp;M36,IF(L36=AM8,AM8&amp;M36,IF(L36=$AV$9,$AV$9&amp;M36,IF(L36=BF9,BF9&amp;M36,IF(L36="","",$BF$9&amp;M36))))))</f>
        <v/>
      </c>
      <c r="T36" s="179"/>
      <c r="U36" s="180">
        <f t="shared" si="16"/>
        <v>0</v>
      </c>
      <c r="V36" s="180">
        <f t="shared" si="17"/>
        <v>0</v>
      </c>
      <c r="W36" s="180">
        <f t="shared" si="18"/>
        <v>0</v>
      </c>
      <c r="X36" s="180">
        <f t="shared" si="19"/>
        <v>0</v>
      </c>
      <c r="Y36" s="180">
        <f t="shared" si="20"/>
        <v>0</v>
      </c>
      <c r="Z36" s="180">
        <f t="shared" si="21"/>
        <v>0</v>
      </c>
      <c r="AA36" s="180">
        <f t="shared" si="22"/>
        <v>0</v>
      </c>
      <c r="AB36" s="180">
        <f t="shared" si="23"/>
        <v>0</v>
      </c>
      <c r="AC36" s="181"/>
      <c r="AD36" s="180">
        <f t="shared" si="0"/>
        <v>0</v>
      </c>
      <c r="AE36" s="180">
        <f t="shared" si="1"/>
        <v>0</v>
      </c>
      <c r="AF36" s="180">
        <f t="shared" si="2"/>
        <v>0</v>
      </c>
      <c r="AG36" s="180">
        <f t="shared" si="3"/>
        <v>0</v>
      </c>
      <c r="AH36" s="180">
        <f t="shared" si="4"/>
        <v>0</v>
      </c>
      <c r="AI36" s="180">
        <f t="shared" si="5"/>
        <v>0</v>
      </c>
      <c r="AJ36" s="180">
        <f t="shared" si="6"/>
        <v>0</v>
      </c>
      <c r="AK36" s="180">
        <f t="shared" si="7"/>
        <v>0</v>
      </c>
      <c r="AL36" s="181"/>
      <c r="AM36" s="180">
        <f t="shared" si="24"/>
        <v>0</v>
      </c>
      <c r="AN36" s="180">
        <f t="shared" si="25"/>
        <v>0</v>
      </c>
      <c r="AO36" s="180">
        <f t="shared" si="26"/>
        <v>0</v>
      </c>
      <c r="AP36" s="180">
        <f t="shared" si="27"/>
        <v>0</v>
      </c>
      <c r="AQ36" s="180">
        <f t="shared" si="28"/>
        <v>0</v>
      </c>
      <c r="AR36" s="180">
        <f t="shared" si="29"/>
        <v>0</v>
      </c>
      <c r="AS36" s="180">
        <f t="shared" si="30"/>
        <v>0</v>
      </c>
      <c r="AT36" s="180">
        <f t="shared" si="31"/>
        <v>0</v>
      </c>
      <c r="AU36" s="181"/>
      <c r="AV36" s="180">
        <f t="shared" si="32"/>
        <v>0</v>
      </c>
      <c r="AW36" s="180">
        <f t="shared" si="33"/>
        <v>0</v>
      </c>
      <c r="AX36" s="180">
        <f t="shared" si="34"/>
        <v>0</v>
      </c>
      <c r="AY36" s="180">
        <f t="shared" si="35"/>
        <v>0</v>
      </c>
      <c r="AZ36" s="180">
        <f t="shared" si="36"/>
        <v>0</v>
      </c>
      <c r="BA36" s="180">
        <f t="shared" si="37"/>
        <v>0</v>
      </c>
      <c r="BB36" s="180">
        <f t="shared" si="38"/>
        <v>0</v>
      </c>
      <c r="BC36" s="180">
        <f t="shared" si="39"/>
        <v>0</v>
      </c>
      <c r="BD36" s="146"/>
      <c r="BE36" s="182">
        <f t="shared" si="40"/>
        <v>0</v>
      </c>
      <c r="BF36" s="182">
        <f t="shared" si="41"/>
        <v>0</v>
      </c>
      <c r="BG36" s="182">
        <f t="shared" si="42"/>
        <v>0</v>
      </c>
      <c r="BH36" s="182">
        <f t="shared" si="43"/>
        <v>0</v>
      </c>
      <c r="BI36" s="182">
        <f t="shared" si="44"/>
        <v>0</v>
      </c>
      <c r="BJ36" s="182">
        <f t="shared" si="45"/>
        <v>0</v>
      </c>
      <c r="BK36" s="182">
        <f t="shared" si="46"/>
        <v>0</v>
      </c>
      <c r="BL36" s="182">
        <f t="shared" si="47"/>
        <v>0</v>
      </c>
      <c r="BM36" s="182">
        <f t="shared" si="48"/>
        <v>0</v>
      </c>
      <c r="BN36" s="183"/>
      <c r="BO36" s="184">
        <f t="shared" si="8"/>
        <v>0</v>
      </c>
      <c r="BP36" s="184">
        <f t="shared" si="9"/>
        <v>0</v>
      </c>
      <c r="BQ36" s="184">
        <f t="shared" si="10"/>
        <v>0</v>
      </c>
      <c r="BR36" s="184">
        <f t="shared" si="11"/>
        <v>0</v>
      </c>
      <c r="BS36" s="184">
        <f t="shared" si="12"/>
        <v>0</v>
      </c>
      <c r="BT36" s="184">
        <f t="shared" si="13"/>
        <v>0</v>
      </c>
      <c r="BU36" s="184">
        <f t="shared" si="14"/>
        <v>0</v>
      </c>
      <c r="BV36" s="184">
        <f t="shared" si="15"/>
        <v>0</v>
      </c>
    </row>
    <row r="37" spans="1:75" s="185" customFormat="1" ht="24" customHeight="1" x14ac:dyDescent="0.15">
      <c r="A37" s="176"/>
      <c r="B37" s="186"/>
      <c r="C37" s="380"/>
      <c r="D37" s="381"/>
      <c r="E37" s="382"/>
      <c r="F37" s="383"/>
      <c r="G37" s="383"/>
      <c r="H37" s="383"/>
      <c r="I37" s="383"/>
      <c r="J37" s="383"/>
      <c r="K37" s="533"/>
      <c r="L37" s="92"/>
      <c r="M37" s="93"/>
      <c r="N37" s="94"/>
      <c r="O37" s="385"/>
      <c r="P37" s="386"/>
      <c r="Q37" s="387"/>
      <c r="R37" s="178"/>
      <c r="S37" s="179" t="str">
        <f>IF(L37=$U$11,$U$11&amp;M37,IF(L37=$AD$11,$AD$11&amp;M37,IF(L37=AM8,AM8&amp;M37,IF(L37=$AV$9,$AV$9&amp;M37,IF(L37=BF9,BF9&amp;M37,IF(L37="","",$BF$9&amp;M37))))))</f>
        <v/>
      </c>
      <c r="T37" s="179"/>
      <c r="U37" s="180">
        <f t="shared" si="16"/>
        <v>0</v>
      </c>
      <c r="V37" s="180">
        <f t="shared" si="17"/>
        <v>0</v>
      </c>
      <c r="W37" s="180">
        <f t="shared" si="18"/>
        <v>0</v>
      </c>
      <c r="X37" s="180">
        <f t="shared" si="19"/>
        <v>0</v>
      </c>
      <c r="Y37" s="180">
        <f t="shared" si="20"/>
        <v>0</v>
      </c>
      <c r="Z37" s="180">
        <f t="shared" si="21"/>
        <v>0</v>
      </c>
      <c r="AA37" s="180">
        <f t="shared" si="22"/>
        <v>0</v>
      </c>
      <c r="AB37" s="180">
        <f t="shared" si="23"/>
        <v>0</v>
      </c>
      <c r="AC37" s="181"/>
      <c r="AD37" s="180">
        <f t="shared" si="0"/>
        <v>0</v>
      </c>
      <c r="AE37" s="180">
        <f t="shared" si="1"/>
        <v>0</v>
      </c>
      <c r="AF37" s="180">
        <f t="shared" si="2"/>
        <v>0</v>
      </c>
      <c r="AG37" s="180">
        <f t="shared" si="3"/>
        <v>0</v>
      </c>
      <c r="AH37" s="180">
        <f t="shared" si="4"/>
        <v>0</v>
      </c>
      <c r="AI37" s="180">
        <f t="shared" si="5"/>
        <v>0</v>
      </c>
      <c r="AJ37" s="180">
        <f t="shared" si="6"/>
        <v>0</v>
      </c>
      <c r="AK37" s="180">
        <f t="shared" si="7"/>
        <v>0</v>
      </c>
      <c r="AL37" s="181"/>
      <c r="AM37" s="180">
        <f t="shared" si="24"/>
        <v>0</v>
      </c>
      <c r="AN37" s="180">
        <f t="shared" si="25"/>
        <v>0</v>
      </c>
      <c r="AO37" s="180">
        <f t="shared" si="26"/>
        <v>0</v>
      </c>
      <c r="AP37" s="180">
        <f t="shared" si="27"/>
        <v>0</v>
      </c>
      <c r="AQ37" s="180">
        <f t="shared" si="28"/>
        <v>0</v>
      </c>
      <c r="AR37" s="180">
        <f t="shared" si="29"/>
        <v>0</v>
      </c>
      <c r="AS37" s="180">
        <f t="shared" si="30"/>
        <v>0</v>
      </c>
      <c r="AT37" s="180">
        <f t="shared" si="31"/>
        <v>0</v>
      </c>
      <c r="AU37" s="181"/>
      <c r="AV37" s="180">
        <f t="shared" si="32"/>
        <v>0</v>
      </c>
      <c r="AW37" s="180">
        <f t="shared" si="33"/>
        <v>0</v>
      </c>
      <c r="AX37" s="180">
        <f t="shared" si="34"/>
        <v>0</v>
      </c>
      <c r="AY37" s="180">
        <f t="shared" si="35"/>
        <v>0</v>
      </c>
      <c r="AZ37" s="180">
        <f t="shared" si="36"/>
        <v>0</v>
      </c>
      <c r="BA37" s="180">
        <f t="shared" si="37"/>
        <v>0</v>
      </c>
      <c r="BB37" s="180">
        <f t="shared" si="38"/>
        <v>0</v>
      </c>
      <c r="BC37" s="180">
        <f t="shared" si="39"/>
        <v>0</v>
      </c>
      <c r="BD37" s="146"/>
      <c r="BE37" s="182">
        <f t="shared" si="40"/>
        <v>0</v>
      </c>
      <c r="BF37" s="182">
        <f t="shared" si="41"/>
        <v>0</v>
      </c>
      <c r="BG37" s="182">
        <f t="shared" si="42"/>
        <v>0</v>
      </c>
      <c r="BH37" s="182">
        <f t="shared" si="43"/>
        <v>0</v>
      </c>
      <c r="BI37" s="182">
        <f t="shared" si="44"/>
        <v>0</v>
      </c>
      <c r="BJ37" s="182">
        <f t="shared" si="45"/>
        <v>0</v>
      </c>
      <c r="BK37" s="182">
        <f t="shared" si="46"/>
        <v>0</v>
      </c>
      <c r="BL37" s="182">
        <f t="shared" si="47"/>
        <v>0</v>
      </c>
      <c r="BM37" s="182">
        <f t="shared" si="48"/>
        <v>0</v>
      </c>
      <c r="BN37" s="183"/>
      <c r="BO37" s="184">
        <f t="shared" si="8"/>
        <v>0</v>
      </c>
      <c r="BP37" s="184">
        <f t="shared" si="9"/>
        <v>0</v>
      </c>
      <c r="BQ37" s="184">
        <f t="shared" si="10"/>
        <v>0</v>
      </c>
      <c r="BR37" s="184">
        <f t="shared" si="11"/>
        <v>0</v>
      </c>
      <c r="BS37" s="184">
        <f t="shared" si="12"/>
        <v>0</v>
      </c>
      <c r="BT37" s="184">
        <f t="shared" si="13"/>
        <v>0</v>
      </c>
      <c r="BU37" s="184">
        <f t="shared" si="14"/>
        <v>0</v>
      </c>
      <c r="BV37" s="184">
        <f t="shared" si="15"/>
        <v>0</v>
      </c>
    </row>
    <row r="38" spans="1:75" s="185" customFormat="1" ht="24" customHeight="1" x14ac:dyDescent="0.15">
      <c r="A38" s="176"/>
      <c r="B38" s="187"/>
      <c r="C38" s="380"/>
      <c r="D38" s="381"/>
      <c r="E38" s="382"/>
      <c r="F38" s="383"/>
      <c r="G38" s="383"/>
      <c r="H38" s="383"/>
      <c r="I38" s="383"/>
      <c r="J38" s="383"/>
      <c r="K38" s="533"/>
      <c r="L38" s="92"/>
      <c r="M38" s="93"/>
      <c r="N38" s="94"/>
      <c r="O38" s="385"/>
      <c r="P38" s="386"/>
      <c r="Q38" s="387"/>
      <c r="R38" s="178"/>
      <c r="S38" s="179" t="str">
        <f>IF(L38=$U$11,$U$11&amp;M38,IF(L38=$AD$11,$AD$11&amp;M38,IF(L38=AM8,AM8&amp;M38,IF(L38=$AV$9,$AV$9&amp;M38,IF(L38=BF9,BF9&amp;M38,IF(L38="","",$BF$9&amp;M38))))))</f>
        <v/>
      </c>
      <c r="T38" s="179"/>
      <c r="U38" s="180">
        <f t="shared" si="16"/>
        <v>0</v>
      </c>
      <c r="V38" s="180">
        <f t="shared" si="17"/>
        <v>0</v>
      </c>
      <c r="W38" s="180">
        <f t="shared" si="18"/>
        <v>0</v>
      </c>
      <c r="X38" s="180">
        <f t="shared" si="19"/>
        <v>0</v>
      </c>
      <c r="Y38" s="180">
        <f t="shared" si="20"/>
        <v>0</v>
      </c>
      <c r="Z38" s="180">
        <f t="shared" si="21"/>
        <v>0</v>
      </c>
      <c r="AA38" s="180">
        <f t="shared" si="22"/>
        <v>0</v>
      </c>
      <c r="AB38" s="180">
        <f t="shared" si="23"/>
        <v>0</v>
      </c>
      <c r="AC38" s="181"/>
      <c r="AD38" s="180">
        <f t="shared" si="0"/>
        <v>0</v>
      </c>
      <c r="AE38" s="180">
        <f t="shared" si="1"/>
        <v>0</v>
      </c>
      <c r="AF38" s="180">
        <f t="shared" si="2"/>
        <v>0</v>
      </c>
      <c r="AG38" s="180">
        <f t="shared" si="3"/>
        <v>0</v>
      </c>
      <c r="AH38" s="180">
        <f t="shared" si="4"/>
        <v>0</v>
      </c>
      <c r="AI38" s="180">
        <f t="shared" si="5"/>
        <v>0</v>
      </c>
      <c r="AJ38" s="180">
        <f t="shared" si="6"/>
        <v>0</v>
      </c>
      <c r="AK38" s="180">
        <f t="shared" si="7"/>
        <v>0</v>
      </c>
      <c r="AL38" s="181"/>
      <c r="AM38" s="180">
        <f t="shared" si="24"/>
        <v>0</v>
      </c>
      <c r="AN38" s="180">
        <f t="shared" si="25"/>
        <v>0</v>
      </c>
      <c r="AO38" s="180">
        <f t="shared" si="26"/>
        <v>0</v>
      </c>
      <c r="AP38" s="180">
        <f t="shared" si="27"/>
        <v>0</v>
      </c>
      <c r="AQ38" s="180">
        <f t="shared" si="28"/>
        <v>0</v>
      </c>
      <c r="AR38" s="180">
        <f t="shared" si="29"/>
        <v>0</v>
      </c>
      <c r="AS38" s="180">
        <f t="shared" si="30"/>
        <v>0</v>
      </c>
      <c r="AT38" s="180">
        <f t="shared" si="31"/>
        <v>0</v>
      </c>
      <c r="AU38" s="181"/>
      <c r="AV38" s="180">
        <f t="shared" si="32"/>
        <v>0</v>
      </c>
      <c r="AW38" s="180">
        <f t="shared" si="33"/>
        <v>0</v>
      </c>
      <c r="AX38" s="180">
        <f t="shared" si="34"/>
        <v>0</v>
      </c>
      <c r="AY38" s="180">
        <f t="shared" si="35"/>
        <v>0</v>
      </c>
      <c r="AZ38" s="180">
        <f t="shared" si="36"/>
        <v>0</v>
      </c>
      <c r="BA38" s="180">
        <f t="shared" si="37"/>
        <v>0</v>
      </c>
      <c r="BB38" s="180">
        <f t="shared" si="38"/>
        <v>0</v>
      </c>
      <c r="BC38" s="180">
        <f t="shared" si="39"/>
        <v>0</v>
      </c>
      <c r="BD38" s="146"/>
      <c r="BE38" s="182">
        <f t="shared" si="40"/>
        <v>0</v>
      </c>
      <c r="BF38" s="182">
        <f t="shared" si="41"/>
        <v>0</v>
      </c>
      <c r="BG38" s="182">
        <f t="shared" si="42"/>
        <v>0</v>
      </c>
      <c r="BH38" s="182">
        <f t="shared" si="43"/>
        <v>0</v>
      </c>
      <c r="BI38" s="182">
        <f t="shared" si="44"/>
        <v>0</v>
      </c>
      <c r="BJ38" s="182">
        <f t="shared" si="45"/>
        <v>0</v>
      </c>
      <c r="BK38" s="182">
        <f t="shared" si="46"/>
        <v>0</v>
      </c>
      <c r="BL38" s="182">
        <f t="shared" si="47"/>
        <v>0</v>
      </c>
      <c r="BM38" s="182">
        <f t="shared" si="48"/>
        <v>0</v>
      </c>
      <c r="BN38" s="183"/>
      <c r="BO38" s="184">
        <f t="shared" si="8"/>
        <v>0</v>
      </c>
      <c r="BP38" s="184">
        <f t="shared" si="9"/>
        <v>0</v>
      </c>
      <c r="BQ38" s="184">
        <f t="shared" si="10"/>
        <v>0</v>
      </c>
      <c r="BR38" s="184">
        <f t="shared" si="11"/>
        <v>0</v>
      </c>
      <c r="BS38" s="184">
        <f t="shared" si="12"/>
        <v>0</v>
      </c>
      <c r="BT38" s="184">
        <f t="shared" si="13"/>
        <v>0</v>
      </c>
      <c r="BU38" s="184">
        <f t="shared" si="14"/>
        <v>0</v>
      </c>
      <c r="BV38" s="184">
        <f t="shared" si="15"/>
        <v>0</v>
      </c>
    </row>
    <row r="39" spans="1:75" s="185" customFormat="1" ht="24" customHeight="1" x14ac:dyDescent="0.15">
      <c r="A39" s="176"/>
      <c r="B39" s="186"/>
      <c r="C39" s="380"/>
      <c r="D39" s="381"/>
      <c r="E39" s="382"/>
      <c r="F39" s="383"/>
      <c r="G39" s="383"/>
      <c r="H39" s="383"/>
      <c r="I39" s="383"/>
      <c r="J39" s="383"/>
      <c r="K39" s="533"/>
      <c r="L39" s="92"/>
      <c r="M39" s="93"/>
      <c r="N39" s="94"/>
      <c r="O39" s="385"/>
      <c r="P39" s="386"/>
      <c r="Q39" s="387"/>
      <c r="R39" s="178"/>
      <c r="S39" s="179" t="str">
        <f>IF(L39=$U$11,$U$11&amp;M39,IF(L39=$AD$11,$AD$11&amp;M39,IF(L39=AM8,AM8&amp;M39,IF(L39=$AV$9,$AV$9&amp;M39,IF(L39=BF9,BF9&amp;M39,IF(L39="","",$BF$9&amp;M39))))))</f>
        <v/>
      </c>
      <c r="T39" s="179"/>
      <c r="U39" s="180">
        <f t="shared" si="16"/>
        <v>0</v>
      </c>
      <c r="V39" s="180">
        <f t="shared" si="17"/>
        <v>0</v>
      </c>
      <c r="W39" s="180">
        <f t="shared" si="18"/>
        <v>0</v>
      </c>
      <c r="X39" s="180">
        <f t="shared" si="19"/>
        <v>0</v>
      </c>
      <c r="Y39" s="180">
        <f t="shared" si="20"/>
        <v>0</v>
      </c>
      <c r="Z39" s="180">
        <f t="shared" si="21"/>
        <v>0</v>
      </c>
      <c r="AA39" s="180">
        <f t="shared" si="22"/>
        <v>0</v>
      </c>
      <c r="AB39" s="180">
        <f t="shared" si="23"/>
        <v>0</v>
      </c>
      <c r="AC39" s="181"/>
      <c r="AD39" s="180">
        <f t="shared" si="0"/>
        <v>0</v>
      </c>
      <c r="AE39" s="180">
        <f t="shared" si="1"/>
        <v>0</v>
      </c>
      <c r="AF39" s="180">
        <f t="shared" si="2"/>
        <v>0</v>
      </c>
      <c r="AG39" s="180">
        <f t="shared" si="3"/>
        <v>0</v>
      </c>
      <c r="AH39" s="180">
        <f t="shared" si="4"/>
        <v>0</v>
      </c>
      <c r="AI39" s="180">
        <f t="shared" si="5"/>
        <v>0</v>
      </c>
      <c r="AJ39" s="180">
        <f t="shared" si="6"/>
        <v>0</v>
      </c>
      <c r="AK39" s="180">
        <f t="shared" si="7"/>
        <v>0</v>
      </c>
      <c r="AL39" s="181"/>
      <c r="AM39" s="180">
        <f t="shared" si="24"/>
        <v>0</v>
      </c>
      <c r="AN39" s="180">
        <f t="shared" si="25"/>
        <v>0</v>
      </c>
      <c r="AO39" s="180">
        <f t="shared" si="26"/>
        <v>0</v>
      </c>
      <c r="AP39" s="180">
        <f t="shared" si="27"/>
        <v>0</v>
      </c>
      <c r="AQ39" s="180">
        <f t="shared" si="28"/>
        <v>0</v>
      </c>
      <c r="AR39" s="180">
        <f t="shared" si="29"/>
        <v>0</v>
      </c>
      <c r="AS39" s="180">
        <f t="shared" si="30"/>
        <v>0</v>
      </c>
      <c r="AT39" s="180">
        <f t="shared" si="31"/>
        <v>0</v>
      </c>
      <c r="AU39" s="181"/>
      <c r="AV39" s="180">
        <f t="shared" si="32"/>
        <v>0</v>
      </c>
      <c r="AW39" s="180">
        <f t="shared" si="33"/>
        <v>0</v>
      </c>
      <c r="AX39" s="180">
        <f t="shared" si="34"/>
        <v>0</v>
      </c>
      <c r="AY39" s="180">
        <f t="shared" si="35"/>
        <v>0</v>
      </c>
      <c r="AZ39" s="180">
        <f t="shared" si="36"/>
        <v>0</v>
      </c>
      <c r="BA39" s="180">
        <f t="shared" si="37"/>
        <v>0</v>
      </c>
      <c r="BB39" s="180">
        <f t="shared" si="38"/>
        <v>0</v>
      </c>
      <c r="BC39" s="180">
        <f t="shared" si="39"/>
        <v>0</v>
      </c>
      <c r="BD39" s="146"/>
      <c r="BE39" s="182">
        <f t="shared" si="40"/>
        <v>0</v>
      </c>
      <c r="BF39" s="182">
        <f t="shared" si="41"/>
        <v>0</v>
      </c>
      <c r="BG39" s="182">
        <f t="shared" si="42"/>
        <v>0</v>
      </c>
      <c r="BH39" s="182">
        <f t="shared" si="43"/>
        <v>0</v>
      </c>
      <c r="BI39" s="182">
        <f t="shared" si="44"/>
        <v>0</v>
      </c>
      <c r="BJ39" s="182">
        <f t="shared" si="45"/>
        <v>0</v>
      </c>
      <c r="BK39" s="182">
        <f t="shared" si="46"/>
        <v>0</v>
      </c>
      <c r="BL39" s="182">
        <f t="shared" si="47"/>
        <v>0</v>
      </c>
      <c r="BM39" s="182">
        <f t="shared" si="48"/>
        <v>0</v>
      </c>
      <c r="BN39" s="183"/>
      <c r="BO39" s="184">
        <f t="shared" si="8"/>
        <v>0</v>
      </c>
      <c r="BP39" s="184">
        <f t="shared" si="9"/>
        <v>0</v>
      </c>
      <c r="BQ39" s="184">
        <f t="shared" si="10"/>
        <v>0</v>
      </c>
      <c r="BR39" s="184">
        <f t="shared" si="11"/>
        <v>0</v>
      </c>
      <c r="BS39" s="184">
        <f t="shared" si="12"/>
        <v>0</v>
      </c>
      <c r="BT39" s="184">
        <f t="shared" si="13"/>
        <v>0</v>
      </c>
      <c r="BU39" s="184">
        <f t="shared" si="14"/>
        <v>0</v>
      </c>
      <c r="BV39" s="184">
        <f t="shared" si="15"/>
        <v>0</v>
      </c>
    </row>
    <row r="40" spans="1:75" s="185" customFormat="1" ht="24" customHeight="1" x14ac:dyDescent="0.15">
      <c r="A40" s="176"/>
      <c r="B40" s="189"/>
      <c r="C40" s="380"/>
      <c r="D40" s="381"/>
      <c r="E40" s="382"/>
      <c r="F40" s="383"/>
      <c r="G40" s="383"/>
      <c r="H40" s="383"/>
      <c r="I40" s="383"/>
      <c r="J40" s="383"/>
      <c r="K40" s="533"/>
      <c r="L40" s="98"/>
      <c r="M40" s="93"/>
      <c r="N40" s="162"/>
      <c r="O40" s="385"/>
      <c r="P40" s="386"/>
      <c r="Q40" s="387"/>
      <c r="R40" s="188"/>
      <c r="S40" s="190"/>
      <c r="T40" s="190"/>
      <c r="U40" s="180">
        <f t="shared" si="16"/>
        <v>0</v>
      </c>
      <c r="V40" s="180">
        <f t="shared" si="17"/>
        <v>0</v>
      </c>
      <c r="W40" s="180">
        <f t="shared" si="18"/>
        <v>0</v>
      </c>
      <c r="X40" s="180">
        <f t="shared" si="19"/>
        <v>0</v>
      </c>
      <c r="Y40" s="180">
        <f t="shared" si="20"/>
        <v>0</v>
      </c>
      <c r="Z40" s="180">
        <f t="shared" si="21"/>
        <v>0</v>
      </c>
      <c r="AA40" s="180">
        <f t="shared" si="22"/>
        <v>0</v>
      </c>
      <c r="AB40" s="180">
        <f t="shared" si="23"/>
        <v>0</v>
      </c>
      <c r="AC40" s="181"/>
      <c r="AD40" s="180">
        <f t="shared" si="0"/>
        <v>0</v>
      </c>
      <c r="AE40" s="180">
        <f t="shared" si="1"/>
        <v>0</v>
      </c>
      <c r="AF40" s="180">
        <f t="shared" si="2"/>
        <v>0</v>
      </c>
      <c r="AG40" s="180">
        <f t="shared" si="3"/>
        <v>0</v>
      </c>
      <c r="AH40" s="180">
        <f t="shared" si="4"/>
        <v>0</v>
      </c>
      <c r="AI40" s="180">
        <f t="shared" si="5"/>
        <v>0</v>
      </c>
      <c r="AJ40" s="180">
        <f t="shared" si="6"/>
        <v>0</v>
      </c>
      <c r="AK40" s="180">
        <f t="shared" si="7"/>
        <v>0</v>
      </c>
      <c r="AL40" s="181"/>
      <c r="AM40" s="180">
        <f t="shared" si="24"/>
        <v>0</v>
      </c>
      <c r="AN40" s="180">
        <f t="shared" si="25"/>
        <v>0</v>
      </c>
      <c r="AO40" s="180">
        <f t="shared" si="26"/>
        <v>0</v>
      </c>
      <c r="AP40" s="180">
        <f t="shared" si="27"/>
        <v>0</v>
      </c>
      <c r="AQ40" s="180">
        <f t="shared" si="28"/>
        <v>0</v>
      </c>
      <c r="AR40" s="180">
        <f t="shared" si="29"/>
        <v>0</v>
      </c>
      <c r="AS40" s="180">
        <f t="shared" si="30"/>
        <v>0</v>
      </c>
      <c r="AT40" s="180">
        <f t="shared" si="31"/>
        <v>0</v>
      </c>
      <c r="AU40" s="181"/>
      <c r="AV40" s="180">
        <f t="shared" si="32"/>
        <v>0</v>
      </c>
      <c r="AW40" s="180">
        <f t="shared" si="33"/>
        <v>0</v>
      </c>
      <c r="AX40" s="180">
        <f t="shared" si="34"/>
        <v>0</v>
      </c>
      <c r="AY40" s="180">
        <f t="shared" si="35"/>
        <v>0</v>
      </c>
      <c r="AZ40" s="180">
        <f t="shared" si="36"/>
        <v>0</v>
      </c>
      <c r="BA40" s="180">
        <f t="shared" si="37"/>
        <v>0</v>
      </c>
      <c r="BB40" s="180">
        <f t="shared" si="38"/>
        <v>0</v>
      </c>
      <c r="BC40" s="180">
        <f t="shared" si="39"/>
        <v>0</v>
      </c>
      <c r="BD40" s="146"/>
      <c r="BE40" s="182">
        <f t="shared" si="40"/>
        <v>0</v>
      </c>
      <c r="BF40" s="182">
        <f t="shared" si="41"/>
        <v>0</v>
      </c>
      <c r="BG40" s="182">
        <f t="shared" si="42"/>
        <v>0</v>
      </c>
      <c r="BH40" s="182">
        <f t="shared" si="43"/>
        <v>0</v>
      </c>
      <c r="BI40" s="182">
        <f t="shared" si="44"/>
        <v>0</v>
      </c>
      <c r="BJ40" s="182">
        <f t="shared" si="45"/>
        <v>0</v>
      </c>
      <c r="BK40" s="182">
        <f t="shared" si="46"/>
        <v>0</v>
      </c>
      <c r="BL40" s="182">
        <f t="shared" si="47"/>
        <v>0</v>
      </c>
      <c r="BM40" s="182">
        <f t="shared" si="48"/>
        <v>0</v>
      </c>
      <c r="BN40" s="183"/>
      <c r="BO40" s="184">
        <f t="shared" si="8"/>
        <v>0</v>
      </c>
      <c r="BP40" s="184">
        <f t="shared" si="9"/>
        <v>0</v>
      </c>
      <c r="BQ40" s="184">
        <f t="shared" si="10"/>
        <v>0</v>
      </c>
      <c r="BR40" s="184">
        <f t="shared" si="11"/>
        <v>0</v>
      </c>
      <c r="BS40" s="184">
        <f t="shared" si="12"/>
        <v>0</v>
      </c>
      <c r="BT40" s="184">
        <f t="shared" si="13"/>
        <v>0</v>
      </c>
      <c r="BU40" s="184">
        <f t="shared" si="14"/>
        <v>0</v>
      </c>
      <c r="BV40" s="184">
        <f t="shared" si="15"/>
        <v>0</v>
      </c>
    </row>
    <row r="41" spans="1:75" s="185" customFormat="1" ht="24" customHeight="1" x14ac:dyDescent="0.15">
      <c r="A41" s="176"/>
      <c r="B41" s="189"/>
      <c r="C41" s="380"/>
      <c r="D41" s="381"/>
      <c r="E41" s="382"/>
      <c r="F41" s="383"/>
      <c r="G41" s="383"/>
      <c r="H41" s="383"/>
      <c r="I41" s="383"/>
      <c r="J41" s="383"/>
      <c r="K41" s="533"/>
      <c r="L41" s="98"/>
      <c r="M41" s="93"/>
      <c r="N41" s="162"/>
      <c r="O41" s="385"/>
      <c r="P41" s="386"/>
      <c r="Q41" s="387"/>
      <c r="R41" s="188"/>
      <c r="S41" s="99" t="s">
        <v>81</v>
      </c>
      <c r="T41" s="100"/>
      <c r="U41" s="180">
        <f t="shared" si="16"/>
        <v>0</v>
      </c>
      <c r="V41" s="180">
        <f t="shared" si="17"/>
        <v>0</v>
      </c>
      <c r="W41" s="180">
        <f t="shared" si="18"/>
        <v>0</v>
      </c>
      <c r="X41" s="180">
        <f t="shared" si="19"/>
        <v>0</v>
      </c>
      <c r="Y41" s="180">
        <f t="shared" si="20"/>
        <v>0</v>
      </c>
      <c r="Z41" s="180">
        <f t="shared" si="21"/>
        <v>0</v>
      </c>
      <c r="AA41" s="180">
        <f t="shared" si="22"/>
        <v>0</v>
      </c>
      <c r="AB41" s="180">
        <f t="shared" si="23"/>
        <v>0</v>
      </c>
      <c r="AC41" s="181"/>
      <c r="AD41" s="180">
        <f t="shared" si="0"/>
        <v>0</v>
      </c>
      <c r="AE41" s="180">
        <f t="shared" si="1"/>
        <v>0</v>
      </c>
      <c r="AF41" s="180">
        <f t="shared" si="2"/>
        <v>0</v>
      </c>
      <c r="AG41" s="180">
        <f t="shared" si="3"/>
        <v>0</v>
      </c>
      <c r="AH41" s="180">
        <f t="shared" si="4"/>
        <v>0</v>
      </c>
      <c r="AI41" s="180">
        <f t="shared" si="5"/>
        <v>0</v>
      </c>
      <c r="AJ41" s="180">
        <f t="shared" si="6"/>
        <v>0</v>
      </c>
      <c r="AK41" s="180">
        <f t="shared" si="7"/>
        <v>0</v>
      </c>
      <c r="AL41" s="181"/>
      <c r="AM41" s="180">
        <f t="shared" si="24"/>
        <v>0</v>
      </c>
      <c r="AN41" s="180">
        <f t="shared" si="25"/>
        <v>0</v>
      </c>
      <c r="AO41" s="180">
        <f t="shared" si="26"/>
        <v>0</v>
      </c>
      <c r="AP41" s="180">
        <f t="shared" si="27"/>
        <v>0</v>
      </c>
      <c r="AQ41" s="180">
        <f t="shared" si="28"/>
        <v>0</v>
      </c>
      <c r="AR41" s="180">
        <f t="shared" si="29"/>
        <v>0</v>
      </c>
      <c r="AS41" s="180">
        <f t="shared" si="30"/>
        <v>0</v>
      </c>
      <c r="AT41" s="180">
        <f t="shared" si="31"/>
        <v>0</v>
      </c>
      <c r="AU41" s="181"/>
      <c r="AV41" s="180">
        <f t="shared" si="32"/>
        <v>0</v>
      </c>
      <c r="AW41" s="180">
        <f t="shared" si="33"/>
        <v>0</v>
      </c>
      <c r="AX41" s="180">
        <f t="shared" si="34"/>
        <v>0</v>
      </c>
      <c r="AY41" s="180">
        <f t="shared" si="35"/>
        <v>0</v>
      </c>
      <c r="AZ41" s="180">
        <f t="shared" si="36"/>
        <v>0</v>
      </c>
      <c r="BA41" s="180">
        <f t="shared" si="37"/>
        <v>0</v>
      </c>
      <c r="BB41" s="180">
        <f t="shared" si="38"/>
        <v>0</v>
      </c>
      <c r="BC41" s="180">
        <f t="shared" si="39"/>
        <v>0</v>
      </c>
      <c r="BD41" s="146"/>
      <c r="BE41" s="182">
        <f t="shared" si="40"/>
        <v>0</v>
      </c>
      <c r="BF41" s="182">
        <f t="shared" si="41"/>
        <v>0</v>
      </c>
      <c r="BG41" s="182">
        <f t="shared" si="42"/>
        <v>0</v>
      </c>
      <c r="BH41" s="182">
        <f t="shared" si="43"/>
        <v>0</v>
      </c>
      <c r="BI41" s="182">
        <f t="shared" si="44"/>
        <v>0</v>
      </c>
      <c r="BJ41" s="182">
        <f t="shared" si="45"/>
        <v>0</v>
      </c>
      <c r="BK41" s="182">
        <f t="shared" si="46"/>
        <v>0</v>
      </c>
      <c r="BL41" s="182">
        <f t="shared" si="47"/>
        <v>0</v>
      </c>
      <c r="BM41" s="182">
        <f t="shared" si="48"/>
        <v>0</v>
      </c>
      <c r="BN41" s="183"/>
      <c r="BO41" s="184">
        <f t="shared" si="8"/>
        <v>0</v>
      </c>
      <c r="BP41" s="184">
        <f t="shared" si="9"/>
        <v>0</v>
      </c>
      <c r="BQ41" s="184">
        <f t="shared" si="10"/>
        <v>0</v>
      </c>
      <c r="BR41" s="184">
        <f t="shared" si="11"/>
        <v>0</v>
      </c>
      <c r="BS41" s="184">
        <f t="shared" si="12"/>
        <v>0</v>
      </c>
      <c r="BT41" s="184">
        <f t="shared" si="13"/>
        <v>0</v>
      </c>
      <c r="BU41" s="184">
        <f t="shared" si="14"/>
        <v>0</v>
      </c>
      <c r="BV41" s="184">
        <f t="shared" si="15"/>
        <v>0</v>
      </c>
    </row>
    <row r="42" spans="1:75" s="185" customFormat="1" ht="24" customHeight="1" x14ac:dyDescent="0.15">
      <c r="A42" s="176"/>
      <c r="B42" s="191"/>
      <c r="C42" s="380"/>
      <c r="D42" s="381"/>
      <c r="E42" s="382"/>
      <c r="F42" s="383"/>
      <c r="G42" s="383"/>
      <c r="H42" s="383"/>
      <c r="I42" s="383"/>
      <c r="J42" s="383"/>
      <c r="K42" s="533"/>
      <c r="L42" s="98"/>
      <c r="M42" s="93"/>
      <c r="N42" s="162"/>
      <c r="O42" s="388"/>
      <c r="P42" s="389"/>
      <c r="Q42" s="390"/>
      <c r="R42" s="188"/>
      <c r="S42" s="102" t="s">
        <v>82</v>
      </c>
      <c r="T42" s="103"/>
      <c r="U42" s="180">
        <f t="shared" si="16"/>
        <v>0</v>
      </c>
      <c r="V42" s="180">
        <f t="shared" si="17"/>
        <v>0</v>
      </c>
      <c r="W42" s="180">
        <f t="shared" si="18"/>
        <v>0</v>
      </c>
      <c r="X42" s="180">
        <f t="shared" si="19"/>
        <v>0</v>
      </c>
      <c r="Y42" s="180">
        <f t="shared" si="20"/>
        <v>0</v>
      </c>
      <c r="Z42" s="180">
        <f t="shared" si="21"/>
        <v>0</v>
      </c>
      <c r="AA42" s="180">
        <f t="shared" si="22"/>
        <v>0</v>
      </c>
      <c r="AB42" s="180">
        <f t="shared" si="23"/>
        <v>0</v>
      </c>
      <c r="AC42" s="181"/>
      <c r="AD42" s="180">
        <f t="shared" si="0"/>
        <v>0</v>
      </c>
      <c r="AE42" s="180">
        <f t="shared" si="1"/>
        <v>0</v>
      </c>
      <c r="AF42" s="180">
        <f t="shared" si="2"/>
        <v>0</v>
      </c>
      <c r="AG42" s="180">
        <f t="shared" si="3"/>
        <v>0</v>
      </c>
      <c r="AH42" s="180">
        <f t="shared" si="4"/>
        <v>0</v>
      </c>
      <c r="AI42" s="180">
        <f t="shared" si="5"/>
        <v>0</v>
      </c>
      <c r="AJ42" s="180">
        <f t="shared" si="6"/>
        <v>0</v>
      </c>
      <c r="AK42" s="180">
        <f t="shared" si="7"/>
        <v>0</v>
      </c>
      <c r="AL42" s="181"/>
      <c r="AM42" s="180">
        <f t="shared" si="24"/>
        <v>0</v>
      </c>
      <c r="AN42" s="180">
        <f t="shared" si="25"/>
        <v>0</v>
      </c>
      <c r="AO42" s="180">
        <f t="shared" si="26"/>
        <v>0</v>
      </c>
      <c r="AP42" s="180">
        <f t="shared" si="27"/>
        <v>0</v>
      </c>
      <c r="AQ42" s="180">
        <f t="shared" si="28"/>
        <v>0</v>
      </c>
      <c r="AR42" s="180">
        <f t="shared" si="29"/>
        <v>0</v>
      </c>
      <c r="AS42" s="180">
        <f t="shared" si="30"/>
        <v>0</v>
      </c>
      <c r="AT42" s="180">
        <f t="shared" si="31"/>
        <v>0</v>
      </c>
      <c r="AU42" s="181"/>
      <c r="AV42" s="180">
        <f t="shared" si="32"/>
        <v>0</v>
      </c>
      <c r="AW42" s="180">
        <f t="shared" si="33"/>
        <v>0</v>
      </c>
      <c r="AX42" s="180">
        <f t="shared" si="34"/>
        <v>0</v>
      </c>
      <c r="AY42" s="180">
        <f t="shared" si="35"/>
        <v>0</v>
      </c>
      <c r="AZ42" s="180">
        <f t="shared" si="36"/>
        <v>0</v>
      </c>
      <c r="BA42" s="180">
        <f t="shared" si="37"/>
        <v>0</v>
      </c>
      <c r="BB42" s="180">
        <f t="shared" si="38"/>
        <v>0</v>
      </c>
      <c r="BC42" s="180">
        <f t="shared" si="39"/>
        <v>0</v>
      </c>
      <c r="BD42" s="157"/>
      <c r="BE42" s="182">
        <f t="shared" si="40"/>
        <v>0</v>
      </c>
      <c r="BF42" s="182">
        <f t="shared" si="41"/>
        <v>0</v>
      </c>
      <c r="BG42" s="182">
        <f t="shared" si="42"/>
        <v>0</v>
      </c>
      <c r="BH42" s="182">
        <f t="shared" si="43"/>
        <v>0</v>
      </c>
      <c r="BI42" s="182">
        <f t="shared" si="44"/>
        <v>0</v>
      </c>
      <c r="BJ42" s="182">
        <f t="shared" si="45"/>
        <v>0</v>
      </c>
      <c r="BK42" s="182">
        <f t="shared" si="46"/>
        <v>0</v>
      </c>
      <c r="BL42" s="182">
        <f t="shared" si="47"/>
        <v>0</v>
      </c>
      <c r="BM42" s="182">
        <f t="shared" si="48"/>
        <v>0</v>
      </c>
      <c r="BN42" s="183"/>
      <c r="BO42" s="184">
        <f t="shared" si="8"/>
        <v>0</v>
      </c>
      <c r="BP42" s="184">
        <f t="shared" si="9"/>
        <v>0</v>
      </c>
      <c r="BQ42" s="184">
        <f t="shared" si="10"/>
        <v>0</v>
      </c>
      <c r="BR42" s="184">
        <f t="shared" si="11"/>
        <v>0</v>
      </c>
      <c r="BS42" s="184">
        <f t="shared" si="12"/>
        <v>0</v>
      </c>
      <c r="BT42" s="184">
        <f t="shared" si="13"/>
        <v>0</v>
      </c>
      <c r="BU42" s="184">
        <f t="shared" si="14"/>
        <v>0</v>
      </c>
      <c r="BV42" s="184">
        <f t="shared" si="15"/>
        <v>0</v>
      </c>
    </row>
    <row r="43" spans="1:75" s="185" customFormat="1" ht="12.75" customHeight="1" x14ac:dyDescent="0.15">
      <c r="A43" s="176"/>
      <c r="B43" s="176"/>
      <c r="C43" s="192"/>
      <c r="D43" s="192"/>
      <c r="E43" s="192"/>
      <c r="F43" s="192"/>
      <c r="G43" s="192"/>
      <c r="H43" s="192"/>
      <c r="I43" s="192"/>
      <c r="J43" s="193"/>
      <c r="K43" s="192"/>
      <c r="L43" s="192"/>
      <c r="M43" s="192"/>
      <c r="N43" s="192"/>
      <c r="O43" s="192"/>
      <c r="P43" s="192"/>
      <c r="Q43" s="192"/>
      <c r="R43" s="192"/>
      <c r="S43" s="194">
        <f>COUNTA($C$15:$C$42)</f>
        <v>0</v>
      </c>
      <c r="T43" s="194"/>
      <c r="U43" s="195">
        <f>SUM(U15:U42)</f>
        <v>0</v>
      </c>
      <c r="V43" s="195">
        <f t="shared" ref="V43:AB43" si="49">SUM(V15:V42)</f>
        <v>0</v>
      </c>
      <c r="W43" s="195">
        <f t="shared" si="49"/>
        <v>0</v>
      </c>
      <c r="X43" s="195">
        <f t="shared" si="49"/>
        <v>0</v>
      </c>
      <c r="Y43" s="195">
        <f t="shared" si="49"/>
        <v>0</v>
      </c>
      <c r="Z43" s="195">
        <f t="shared" si="49"/>
        <v>0</v>
      </c>
      <c r="AA43" s="195">
        <f t="shared" si="49"/>
        <v>0</v>
      </c>
      <c r="AB43" s="195">
        <f t="shared" si="49"/>
        <v>0</v>
      </c>
      <c r="AC43" s="195"/>
      <c r="AD43" s="195">
        <f>SUM(AD15:AD42)</f>
        <v>0</v>
      </c>
      <c r="AE43" s="195">
        <f t="shared" ref="AE43:AK43" si="50">SUM(AE15:AE42)</f>
        <v>0</v>
      </c>
      <c r="AF43" s="195">
        <f t="shared" si="50"/>
        <v>0</v>
      </c>
      <c r="AG43" s="195">
        <f t="shared" si="50"/>
        <v>0</v>
      </c>
      <c r="AH43" s="195">
        <f t="shared" si="50"/>
        <v>0</v>
      </c>
      <c r="AI43" s="195">
        <f t="shared" si="50"/>
        <v>0</v>
      </c>
      <c r="AJ43" s="195">
        <f t="shared" si="50"/>
        <v>0</v>
      </c>
      <c r="AK43" s="195">
        <f t="shared" si="50"/>
        <v>0</v>
      </c>
      <c r="AL43" s="195"/>
      <c r="AM43" s="195">
        <f>SUM(AM15:AM42)</f>
        <v>0</v>
      </c>
      <c r="AN43" s="195">
        <f t="shared" ref="AN43:AT43" si="51">SUM(AN15:AN42)</f>
        <v>0</v>
      </c>
      <c r="AO43" s="195">
        <f t="shared" si="51"/>
        <v>0</v>
      </c>
      <c r="AP43" s="195">
        <f t="shared" si="51"/>
        <v>0</v>
      </c>
      <c r="AQ43" s="195">
        <f t="shared" si="51"/>
        <v>0</v>
      </c>
      <c r="AR43" s="195">
        <f t="shared" si="51"/>
        <v>0</v>
      </c>
      <c r="AS43" s="195">
        <f t="shared" si="51"/>
        <v>0</v>
      </c>
      <c r="AT43" s="195">
        <f t="shared" si="51"/>
        <v>0</v>
      </c>
      <c r="AU43" s="195"/>
      <c r="AV43" s="195">
        <f>SUM(AV15:AV42)</f>
        <v>0</v>
      </c>
      <c r="AW43" s="195">
        <f t="shared" ref="AW43:BC43" si="52">SUM(AW15:AW42)</f>
        <v>0</v>
      </c>
      <c r="AX43" s="195">
        <f t="shared" si="52"/>
        <v>0</v>
      </c>
      <c r="AY43" s="195">
        <f t="shared" si="52"/>
        <v>0</v>
      </c>
      <c r="AZ43" s="195">
        <f t="shared" si="52"/>
        <v>0</v>
      </c>
      <c r="BA43" s="195">
        <f>SUM(BA15:BA42)</f>
        <v>0</v>
      </c>
      <c r="BB43" s="195">
        <f t="shared" si="52"/>
        <v>0</v>
      </c>
      <c r="BC43" s="195">
        <f t="shared" si="52"/>
        <v>0</v>
      </c>
      <c r="BD43" s="220"/>
      <c r="BE43" s="196"/>
      <c r="BF43" s="195">
        <f>SUM(BF15:BF42)</f>
        <v>0</v>
      </c>
      <c r="BG43" s="195">
        <f t="shared" ref="BG43:BM43" si="53">SUM(BG15:BG42)</f>
        <v>0</v>
      </c>
      <c r="BH43" s="195">
        <f t="shared" si="53"/>
        <v>0</v>
      </c>
      <c r="BI43" s="195">
        <f t="shared" si="53"/>
        <v>0</v>
      </c>
      <c r="BJ43" s="195">
        <f t="shared" si="53"/>
        <v>0</v>
      </c>
      <c r="BK43" s="195">
        <f t="shared" si="53"/>
        <v>0</v>
      </c>
      <c r="BL43" s="195">
        <f t="shared" si="53"/>
        <v>0</v>
      </c>
      <c r="BM43" s="195">
        <f t="shared" si="53"/>
        <v>0</v>
      </c>
      <c r="BN43" s="197">
        <f>SUM(U43:BF43)</f>
        <v>0</v>
      </c>
      <c r="BO43" s="198">
        <f t="shared" ref="BO43:BV43" si="54">SUM(BO15:BO42)</f>
        <v>0</v>
      </c>
      <c r="BP43" s="198">
        <f t="shared" si="54"/>
        <v>0</v>
      </c>
      <c r="BQ43" s="198">
        <f t="shared" si="54"/>
        <v>0</v>
      </c>
      <c r="BR43" s="198">
        <f t="shared" si="54"/>
        <v>0</v>
      </c>
      <c r="BS43" s="198">
        <f t="shared" si="54"/>
        <v>0</v>
      </c>
      <c r="BT43" s="198">
        <f t="shared" si="54"/>
        <v>0</v>
      </c>
      <c r="BU43" s="198">
        <f t="shared" si="54"/>
        <v>0</v>
      </c>
      <c r="BV43" s="198">
        <f t="shared" si="54"/>
        <v>0</v>
      </c>
      <c r="BW43" s="199">
        <f>SUM(BO43:BV43)</f>
        <v>0</v>
      </c>
    </row>
    <row r="44" spans="1:75" s="185" customFormat="1" ht="12" customHeight="1" x14ac:dyDescent="0.15">
      <c r="A44" s="176"/>
      <c r="B44" s="534" t="s">
        <v>103</v>
      </c>
      <c r="C44" s="534"/>
      <c r="D44" s="534"/>
      <c r="E44" s="534"/>
      <c r="F44" s="192"/>
      <c r="G44" s="192"/>
      <c r="H44" s="192"/>
      <c r="I44" s="192"/>
      <c r="J44" s="193"/>
      <c r="K44" s="192"/>
      <c r="L44" s="192"/>
      <c r="M44" s="192"/>
      <c r="N44" s="192"/>
      <c r="O44" s="192"/>
      <c r="P44" s="192"/>
      <c r="Q44" s="192"/>
      <c r="R44" s="192"/>
      <c r="S44" s="102" t="s">
        <v>83</v>
      </c>
      <c r="T44" s="103"/>
      <c r="U44" s="200"/>
      <c r="V44" s="200"/>
      <c r="W44" s="200"/>
      <c r="X44" s="200"/>
      <c r="Y44" s="200"/>
      <c r="Z44" s="200"/>
      <c r="AA44" s="200"/>
      <c r="AB44" s="200"/>
      <c r="AC44" s="200"/>
      <c r="AD44" s="200"/>
      <c r="AE44" s="200"/>
      <c r="AF44" s="200"/>
      <c r="AG44" s="200"/>
      <c r="AH44" s="200"/>
      <c r="AI44" s="200"/>
      <c r="AJ44" s="200"/>
      <c r="AK44" s="200"/>
      <c r="AL44" s="200"/>
      <c r="AM44" s="200"/>
      <c r="AN44" s="200"/>
      <c r="AO44" s="200"/>
      <c r="AP44" s="200"/>
      <c r="AQ44" s="200"/>
      <c r="AR44" s="200"/>
      <c r="AS44" s="200"/>
      <c r="AT44" s="200"/>
      <c r="AU44" s="200"/>
      <c r="AV44" s="200"/>
      <c r="AW44" s="200"/>
      <c r="AX44" s="200"/>
      <c r="AY44" s="200"/>
      <c r="AZ44" s="200"/>
      <c r="BA44" s="200"/>
      <c r="BB44" s="200"/>
      <c r="BC44" s="200"/>
      <c r="BD44" s="200"/>
      <c r="BE44" s="200"/>
      <c r="BF44" s="200"/>
      <c r="BG44" s="200"/>
      <c r="BH44" s="200"/>
      <c r="BI44" s="200"/>
      <c r="BJ44" s="200"/>
      <c r="BK44" s="200"/>
      <c r="BL44" s="200"/>
      <c r="BM44" s="200"/>
      <c r="BN44" s="183"/>
      <c r="BO44" s="200"/>
      <c r="BP44" s="200"/>
      <c r="BQ44" s="200"/>
      <c r="BR44" s="200"/>
      <c r="BS44" s="200"/>
      <c r="BT44" s="183"/>
    </row>
    <row r="45" spans="1:75" s="185" customFormat="1" ht="28.5" customHeight="1" x14ac:dyDescent="0.15">
      <c r="A45" s="201"/>
      <c r="B45" s="363" t="s">
        <v>63</v>
      </c>
      <c r="C45" s="364"/>
      <c r="D45" s="364"/>
      <c r="E45" s="364"/>
      <c r="F45" s="364">
        <f>S45</f>
        <v>0</v>
      </c>
      <c r="G45" s="531" t="s">
        <v>14</v>
      </c>
      <c r="H45" s="202" t="s">
        <v>15</v>
      </c>
      <c r="I45" s="203">
        <f>SUM(BO43:BR43)</f>
        <v>0</v>
      </c>
      <c r="J45" s="204" t="s">
        <v>14</v>
      </c>
      <c r="K45" s="205" t="s">
        <v>89</v>
      </c>
      <c r="L45" s="203">
        <f>$BU$43</f>
        <v>0</v>
      </c>
      <c r="M45" s="206" t="s">
        <v>16</v>
      </c>
      <c r="N45" s="526" t="s">
        <v>91</v>
      </c>
      <c r="O45" s="364"/>
      <c r="P45" s="364">
        <f>S43</f>
        <v>0</v>
      </c>
      <c r="Q45" s="529" t="s">
        <v>84</v>
      </c>
      <c r="R45" s="176"/>
      <c r="S45" s="207">
        <f>SUM($N$15:$N$42)</f>
        <v>0</v>
      </c>
      <c r="T45" s="208"/>
      <c r="BN45" s="209"/>
      <c r="BT45" s="209"/>
    </row>
    <row r="46" spans="1:75" s="185" customFormat="1" ht="30" customHeight="1" x14ac:dyDescent="0.15">
      <c r="A46" s="210"/>
      <c r="B46" s="551"/>
      <c r="C46" s="528"/>
      <c r="D46" s="528"/>
      <c r="E46" s="528"/>
      <c r="F46" s="528"/>
      <c r="G46" s="532"/>
      <c r="H46" s="211" t="s">
        <v>64</v>
      </c>
      <c r="I46" s="212">
        <f>SUM(BS43:BT43)</f>
        <v>0</v>
      </c>
      <c r="J46" s="213" t="s">
        <v>16</v>
      </c>
      <c r="K46" s="214" t="s">
        <v>40</v>
      </c>
      <c r="L46" s="215">
        <f>$BV$43</f>
        <v>0</v>
      </c>
      <c r="M46" s="153" t="s">
        <v>16</v>
      </c>
      <c r="N46" s="527"/>
      <c r="O46" s="528"/>
      <c r="P46" s="528"/>
      <c r="Q46" s="530"/>
      <c r="R46" s="146"/>
      <c r="BN46" s="209"/>
      <c r="BT46" s="209"/>
    </row>
    <row r="47" spans="1:75" s="185" customFormat="1" x14ac:dyDescent="0.15">
      <c r="B47" s="216"/>
      <c r="C47" s="103"/>
      <c r="D47" s="103"/>
      <c r="E47" s="103"/>
      <c r="F47" s="103"/>
      <c r="G47" s="103"/>
      <c r="H47" s="103"/>
      <c r="I47" s="103"/>
      <c r="J47" s="103"/>
      <c r="BN47" s="209"/>
      <c r="BT47" s="209"/>
    </row>
    <row r="48" spans="1:75" x14ac:dyDescent="0.15">
      <c r="B48" s="217" t="s">
        <v>138</v>
      </c>
      <c r="C48" s="218"/>
      <c r="D48" s="218"/>
      <c r="E48" s="218"/>
      <c r="F48" s="218"/>
      <c r="G48" s="218"/>
      <c r="H48" s="218"/>
      <c r="I48" s="218"/>
      <c r="J48" s="218"/>
    </row>
    <row r="49" spans="2:10" x14ac:dyDescent="0.15">
      <c r="B49" s="217" t="s">
        <v>125</v>
      </c>
      <c r="C49" s="218"/>
      <c r="D49" s="218">
        <f>記録簿４月!$S$43</f>
        <v>0</v>
      </c>
      <c r="E49" s="219" t="s">
        <v>137</v>
      </c>
      <c r="G49" s="218"/>
      <c r="H49" s="218"/>
      <c r="I49" s="218"/>
      <c r="J49" s="218"/>
    </row>
    <row r="50" spans="2:10" x14ac:dyDescent="0.15">
      <c r="B50" s="217" t="s">
        <v>126</v>
      </c>
      <c r="C50" s="218"/>
      <c r="D50" s="218">
        <f>'５月 '!$S$43</f>
        <v>0</v>
      </c>
      <c r="E50" s="219" t="s">
        <v>137</v>
      </c>
      <c r="G50" s="218"/>
      <c r="H50" s="218"/>
      <c r="I50" s="218"/>
      <c r="J50" s="218"/>
    </row>
    <row r="51" spans="2:10" x14ac:dyDescent="0.15">
      <c r="B51" s="217" t="s">
        <v>127</v>
      </c>
      <c r="C51" s="218"/>
      <c r="D51" s="218">
        <f>'６月 '!$S$43</f>
        <v>0</v>
      </c>
      <c r="E51" s="219" t="s">
        <v>136</v>
      </c>
      <c r="G51" s="218"/>
      <c r="H51" s="218"/>
      <c r="I51" s="218"/>
      <c r="J51" s="218"/>
    </row>
    <row r="52" spans="2:10" x14ac:dyDescent="0.15">
      <c r="B52" s="217" t="s">
        <v>128</v>
      </c>
      <c r="C52" s="218"/>
      <c r="D52" s="218">
        <f>'７月'!$S$43</f>
        <v>0</v>
      </c>
      <c r="E52" s="219" t="s">
        <v>136</v>
      </c>
      <c r="G52" s="218"/>
      <c r="H52" s="218"/>
      <c r="I52" s="218"/>
      <c r="J52" s="218"/>
    </row>
    <row r="53" spans="2:10" x14ac:dyDescent="0.15">
      <c r="B53" s="217" t="s">
        <v>129</v>
      </c>
      <c r="D53" s="163">
        <f>'８月 '!$S$43</f>
        <v>0</v>
      </c>
      <c r="E53" s="219" t="s">
        <v>136</v>
      </c>
    </row>
    <row r="54" spans="2:10" x14ac:dyDescent="0.15">
      <c r="B54" s="217" t="s">
        <v>130</v>
      </c>
      <c r="D54" s="163">
        <f>'９月 '!$S$43</f>
        <v>0</v>
      </c>
      <c r="E54" s="219" t="s">
        <v>136</v>
      </c>
      <c r="F54" s="163" t="s">
        <v>139</v>
      </c>
      <c r="G54" s="163">
        <f>SUM(D49:D54)</f>
        <v>0</v>
      </c>
      <c r="H54" s="163" t="s">
        <v>137</v>
      </c>
    </row>
    <row r="55" spans="2:10" x14ac:dyDescent="0.15">
      <c r="B55" s="217" t="s">
        <v>131</v>
      </c>
      <c r="D55" s="163">
        <f>'10月 '!$S$43</f>
        <v>0</v>
      </c>
      <c r="E55" s="219" t="s">
        <v>136</v>
      </c>
    </row>
    <row r="56" spans="2:10" x14ac:dyDescent="0.15">
      <c r="B56" s="217" t="s">
        <v>132</v>
      </c>
      <c r="D56" s="163">
        <f>'11月 '!$S$43</f>
        <v>0</v>
      </c>
      <c r="E56" s="219" t="s">
        <v>136</v>
      </c>
    </row>
    <row r="57" spans="2:10" x14ac:dyDescent="0.15">
      <c r="B57" s="217" t="s">
        <v>133</v>
      </c>
      <c r="D57" s="163">
        <f>'12月'!$S$43</f>
        <v>0</v>
      </c>
      <c r="E57" s="219" t="s">
        <v>136</v>
      </c>
    </row>
    <row r="58" spans="2:10" x14ac:dyDescent="0.15">
      <c r="B58" s="217" t="s">
        <v>134</v>
      </c>
      <c r="D58" s="163">
        <f>'１月'!$S$43</f>
        <v>0</v>
      </c>
      <c r="E58" s="219" t="s">
        <v>136</v>
      </c>
    </row>
    <row r="59" spans="2:10" x14ac:dyDescent="0.15">
      <c r="B59" s="217" t="s">
        <v>135</v>
      </c>
      <c r="D59" s="163">
        <f>'２月'!$S$43</f>
        <v>0</v>
      </c>
      <c r="E59" s="219" t="s">
        <v>136</v>
      </c>
      <c r="F59" s="163" t="s">
        <v>140</v>
      </c>
      <c r="G59" s="163">
        <f>SUM(D55:D59)</f>
        <v>0</v>
      </c>
      <c r="H59" s="163" t="s">
        <v>137</v>
      </c>
    </row>
    <row r="60" spans="2:10" x14ac:dyDescent="0.15">
      <c r="F60" s="163" t="s">
        <v>141</v>
      </c>
      <c r="G60" s="163">
        <f>SUM(G54:G59)</f>
        <v>0</v>
      </c>
      <c r="H60" s="163" t="s">
        <v>137</v>
      </c>
    </row>
  </sheetData>
  <sheetProtection sheet="1" scenarios="1" formatCells="0" formatRows="0" selectLockedCells="1"/>
  <protectedRanges>
    <protectedRange password="CECB" sqref="E13 O13:P13 O14:Q14 B13:D14 E14:J14 G13:I13 K13:N14 O15:P42" name="範囲1_2_1"/>
    <protectedRange password="CECB" sqref="R12 B11:Q11" name="範囲1_1_1_2"/>
    <protectedRange password="CECB" sqref="B12:Q12" name="範囲1_1_1_1_1"/>
    <protectedRange password="CECB" sqref="B6 B7:E9 K6:K9 L7:L9" name="範囲1_1_1_2_1"/>
    <protectedRange password="CECB" sqref="B4" name="範囲1_1_1_2_2"/>
  </protectedRanges>
  <mergeCells count="165">
    <mergeCell ref="Q45:Q46"/>
    <mergeCell ref="B44:E44"/>
    <mergeCell ref="B45:E46"/>
    <mergeCell ref="F45:F46"/>
    <mergeCell ref="G45:G46"/>
    <mergeCell ref="N45:O46"/>
    <mergeCell ref="P45:P46"/>
    <mergeCell ref="C41:D41"/>
    <mergeCell ref="E41:K41"/>
    <mergeCell ref="O41:Q41"/>
    <mergeCell ref="C42:D42"/>
    <mergeCell ref="E42:K42"/>
    <mergeCell ref="O42:Q42"/>
    <mergeCell ref="C39:D39"/>
    <mergeCell ref="E39:K39"/>
    <mergeCell ref="O39:Q39"/>
    <mergeCell ref="C40:D40"/>
    <mergeCell ref="E40:K40"/>
    <mergeCell ref="O40:Q40"/>
    <mergeCell ref="C37:D37"/>
    <mergeCell ref="E37:K37"/>
    <mergeCell ref="O37:Q37"/>
    <mergeCell ref="C38:D38"/>
    <mergeCell ref="E38:K38"/>
    <mergeCell ref="O38:Q38"/>
    <mergeCell ref="C35:D35"/>
    <mergeCell ref="E35:K35"/>
    <mergeCell ref="O35:Q35"/>
    <mergeCell ref="C36:D36"/>
    <mergeCell ref="E36:K36"/>
    <mergeCell ref="O36:Q36"/>
    <mergeCell ref="C33:D33"/>
    <mergeCell ref="E33:K33"/>
    <mergeCell ref="O33:Q33"/>
    <mergeCell ref="C34:D34"/>
    <mergeCell ref="E34:K34"/>
    <mergeCell ref="O34:Q34"/>
    <mergeCell ref="C31:D31"/>
    <mergeCell ref="E31:K31"/>
    <mergeCell ref="O31:Q31"/>
    <mergeCell ref="C32:D32"/>
    <mergeCell ref="E32:K32"/>
    <mergeCell ref="O32:Q32"/>
    <mergeCell ref="C29:D29"/>
    <mergeCell ref="E29:K29"/>
    <mergeCell ref="O29:Q29"/>
    <mergeCell ref="C30:D30"/>
    <mergeCell ref="E30:K30"/>
    <mergeCell ref="O30:Q30"/>
    <mergeCell ref="C27:D27"/>
    <mergeCell ref="E27:K27"/>
    <mergeCell ref="O27:Q27"/>
    <mergeCell ref="C28:D28"/>
    <mergeCell ref="E28:K28"/>
    <mergeCell ref="O28:Q28"/>
    <mergeCell ref="C25:D25"/>
    <mergeCell ref="E25:K25"/>
    <mergeCell ref="O25:Q25"/>
    <mergeCell ref="C26:D26"/>
    <mergeCell ref="E26:K26"/>
    <mergeCell ref="O26:Q26"/>
    <mergeCell ref="C23:D23"/>
    <mergeCell ref="E23:K23"/>
    <mergeCell ref="O23:Q23"/>
    <mergeCell ref="C24:D24"/>
    <mergeCell ref="E24:K24"/>
    <mergeCell ref="O24:Q24"/>
    <mergeCell ref="C21:D21"/>
    <mergeCell ref="E21:K21"/>
    <mergeCell ref="O21:Q21"/>
    <mergeCell ref="C22:D22"/>
    <mergeCell ref="E22:K22"/>
    <mergeCell ref="O22:Q22"/>
    <mergeCell ref="C19:D19"/>
    <mergeCell ref="E19:K19"/>
    <mergeCell ref="O19:Q19"/>
    <mergeCell ref="C20:D20"/>
    <mergeCell ref="E20:K20"/>
    <mergeCell ref="O20:Q20"/>
    <mergeCell ref="C17:D17"/>
    <mergeCell ref="E17:K17"/>
    <mergeCell ref="O17:Q17"/>
    <mergeCell ref="C18:D18"/>
    <mergeCell ref="E18:K18"/>
    <mergeCell ref="O18:Q18"/>
    <mergeCell ref="C15:D15"/>
    <mergeCell ref="E15:K15"/>
    <mergeCell ref="O15:Q15"/>
    <mergeCell ref="C16:D16"/>
    <mergeCell ref="E16:K16"/>
    <mergeCell ref="O16:Q16"/>
    <mergeCell ref="BT11:BT14"/>
    <mergeCell ref="BU11:BU14"/>
    <mergeCell ref="BV11:BV14"/>
    <mergeCell ref="B12:Q12"/>
    <mergeCell ref="B13:B14"/>
    <mergeCell ref="C13:D14"/>
    <mergeCell ref="E13:K14"/>
    <mergeCell ref="L13:L14"/>
    <mergeCell ref="M13:N13"/>
    <mergeCell ref="O13:Q14"/>
    <mergeCell ref="AK11:AK12"/>
    <mergeCell ref="BO11:BO14"/>
    <mergeCell ref="BP11:BP14"/>
    <mergeCell ref="BQ11:BQ14"/>
    <mergeCell ref="BR11:BR14"/>
    <mergeCell ref="BS11:BS14"/>
    <mergeCell ref="AE11:AE12"/>
    <mergeCell ref="AF11:AF12"/>
    <mergeCell ref="BG9:BG12"/>
    <mergeCell ref="BH9:BH12"/>
    <mergeCell ref="BI9:BI12"/>
    <mergeCell ref="BJ9:BJ12"/>
    <mergeCell ref="BK9:BK12"/>
    <mergeCell ref="AX9:AX12"/>
    <mergeCell ref="AY9:AY12"/>
    <mergeCell ref="AZ9:AZ12"/>
    <mergeCell ref="BA9:BA12"/>
    <mergeCell ref="BB9:BB12"/>
    <mergeCell ref="BC9:BC12"/>
    <mergeCell ref="V11:V12"/>
    <mergeCell ref="W11:W12"/>
    <mergeCell ref="X11:X12"/>
    <mergeCell ref="Y11:Y12"/>
    <mergeCell ref="BF9:BF12"/>
    <mergeCell ref="AR8:AR12"/>
    <mergeCell ref="AS8:AS12"/>
    <mergeCell ref="AT8:AT12"/>
    <mergeCell ref="N8:Q9"/>
    <mergeCell ref="BN8:BN12"/>
    <mergeCell ref="D9:E9"/>
    <mergeCell ref="F9:J9"/>
    <mergeCell ref="AV9:AV12"/>
    <mergeCell ref="AW9:AW12"/>
    <mergeCell ref="AM8:AM12"/>
    <mergeCell ref="AN8:AN12"/>
    <mergeCell ref="AO8:AO12"/>
    <mergeCell ref="AP8:AP12"/>
    <mergeCell ref="AQ8:AQ12"/>
    <mergeCell ref="Z11:Z12"/>
    <mergeCell ref="AA11:AA12"/>
    <mergeCell ref="AB11:AB12"/>
    <mergeCell ref="AD11:AD12"/>
    <mergeCell ref="AG11:AG12"/>
    <mergeCell ref="AH11:AH12"/>
    <mergeCell ref="AI11:AI12"/>
    <mergeCell ref="AJ11:AJ12"/>
    <mergeCell ref="BL9:BL12"/>
    <mergeCell ref="BM9:BM12"/>
    <mergeCell ref="B11:O11"/>
    <mergeCell ref="P11:Q11"/>
    <mergeCell ref="S11:S14"/>
    <mergeCell ref="U11:U12"/>
    <mergeCell ref="B4:Q4"/>
    <mergeCell ref="B6:C6"/>
    <mergeCell ref="D6:J6"/>
    <mergeCell ref="B7:C9"/>
    <mergeCell ref="D7:E7"/>
    <mergeCell ref="F7:J7"/>
    <mergeCell ref="D8:E8"/>
    <mergeCell ref="F8:J8"/>
    <mergeCell ref="K6:L7"/>
    <mergeCell ref="M6:Q7"/>
    <mergeCell ref="K8:L9"/>
    <mergeCell ref="M8:M9"/>
  </mergeCells>
  <phoneticPr fontId="10"/>
  <conditionalFormatting sqref="M40:M42">
    <cfRule type="cellIs" dxfId="161" priority="47" stopIfTrue="1" operator="between">
      <formula>"①"</formula>
      <formula>"⑧"</formula>
    </cfRule>
  </conditionalFormatting>
  <conditionalFormatting sqref="M19">
    <cfRule type="cellIs" dxfId="160" priority="26" stopIfTrue="1" operator="between">
      <formula>"①"</formula>
      <formula>"⑧"</formula>
    </cfRule>
    <cfRule type="cellIs" dxfId="159" priority="27" stopIfTrue="1" operator="equal">
      <formula>"①+②③"</formula>
    </cfRule>
  </conditionalFormatting>
  <conditionalFormatting sqref="M23">
    <cfRule type="cellIs" dxfId="158" priority="24" stopIfTrue="1" operator="between">
      <formula>"①"</formula>
      <formula>"⑧"</formula>
    </cfRule>
    <cfRule type="cellIs" dxfId="157" priority="25" stopIfTrue="1" operator="equal">
      <formula>"①+②③"</formula>
    </cfRule>
  </conditionalFormatting>
  <conditionalFormatting sqref="M20:M22">
    <cfRule type="cellIs" dxfId="156" priority="22" stopIfTrue="1" operator="between">
      <formula>"①"</formula>
      <formula>"⑧"</formula>
    </cfRule>
    <cfRule type="cellIs" dxfId="155" priority="23" stopIfTrue="1" operator="equal">
      <formula>"①+②③"</formula>
    </cfRule>
  </conditionalFormatting>
  <conditionalFormatting sqref="M24">
    <cfRule type="cellIs" dxfId="154" priority="20" stopIfTrue="1" operator="between">
      <formula>"①"</formula>
      <formula>"⑧"</formula>
    </cfRule>
    <cfRule type="cellIs" dxfId="153" priority="21" stopIfTrue="1" operator="equal">
      <formula>"①+②③"</formula>
    </cfRule>
  </conditionalFormatting>
  <conditionalFormatting sqref="M28">
    <cfRule type="cellIs" dxfId="152" priority="18" stopIfTrue="1" operator="between">
      <formula>"①"</formula>
      <formula>"⑧"</formula>
    </cfRule>
    <cfRule type="cellIs" dxfId="151" priority="19" stopIfTrue="1" operator="equal">
      <formula>"①+②③"</formula>
    </cfRule>
  </conditionalFormatting>
  <conditionalFormatting sqref="M25:M27">
    <cfRule type="cellIs" dxfId="150" priority="16" stopIfTrue="1" operator="between">
      <formula>"①"</formula>
      <formula>"⑧"</formula>
    </cfRule>
    <cfRule type="cellIs" dxfId="149" priority="17" stopIfTrue="1" operator="equal">
      <formula>"①+②③"</formula>
    </cfRule>
  </conditionalFormatting>
  <conditionalFormatting sqref="M29">
    <cfRule type="cellIs" dxfId="148" priority="14" stopIfTrue="1" operator="between">
      <formula>"①"</formula>
      <formula>"⑧"</formula>
    </cfRule>
    <cfRule type="cellIs" dxfId="147" priority="15" stopIfTrue="1" operator="equal">
      <formula>"①+②③"</formula>
    </cfRule>
  </conditionalFormatting>
  <conditionalFormatting sqref="M33">
    <cfRule type="cellIs" dxfId="146" priority="12" stopIfTrue="1" operator="between">
      <formula>"①"</formula>
      <formula>"⑧"</formula>
    </cfRule>
    <cfRule type="cellIs" dxfId="145" priority="13" stopIfTrue="1" operator="equal">
      <formula>"①+②③"</formula>
    </cfRule>
  </conditionalFormatting>
  <conditionalFormatting sqref="M30:M32">
    <cfRule type="cellIs" dxfId="144" priority="10" stopIfTrue="1" operator="between">
      <formula>"①"</formula>
      <formula>"⑧"</formula>
    </cfRule>
    <cfRule type="cellIs" dxfId="143" priority="11" stopIfTrue="1" operator="equal">
      <formula>"①+②③"</formula>
    </cfRule>
  </conditionalFormatting>
  <conditionalFormatting sqref="M34">
    <cfRule type="cellIs" dxfId="142" priority="8" stopIfTrue="1" operator="between">
      <formula>"①"</formula>
      <formula>"⑧"</formula>
    </cfRule>
    <cfRule type="cellIs" dxfId="141" priority="9" stopIfTrue="1" operator="equal">
      <formula>"①+②③"</formula>
    </cfRule>
  </conditionalFormatting>
  <conditionalFormatting sqref="M38">
    <cfRule type="cellIs" dxfId="140" priority="6" stopIfTrue="1" operator="between">
      <formula>"①"</formula>
      <formula>"⑧"</formula>
    </cfRule>
    <cfRule type="cellIs" dxfId="139" priority="7" stopIfTrue="1" operator="equal">
      <formula>"①+②③"</formula>
    </cfRule>
  </conditionalFormatting>
  <conditionalFormatting sqref="M35:M37">
    <cfRule type="cellIs" dxfId="138" priority="4" stopIfTrue="1" operator="between">
      <formula>"①"</formula>
      <formula>"⑧"</formula>
    </cfRule>
    <cfRule type="cellIs" dxfId="137" priority="5" stopIfTrue="1" operator="equal">
      <formula>"①+②③"</formula>
    </cfRule>
  </conditionalFormatting>
  <conditionalFormatting sqref="M39">
    <cfRule type="cellIs" dxfId="136" priority="2" stopIfTrue="1" operator="between">
      <formula>"①"</formula>
      <formula>"⑧"</formula>
    </cfRule>
    <cfRule type="cellIs" dxfId="135" priority="3" stopIfTrue="1" operator="equal">
      <formula>"①+②③"</formula>
    </cfRule>
  </conditionalFormatting>
  <conditionalFormatting sqref="M15:M18">
    <cfRule type="cellIs" dxfId="134" priority="1" stopIfTrue="1" operator="between">
      <formula>"①"</formula>
      <formula>"⑧"</formula>
    </cfRule>
  </conditionalFormatting>
  <pageMargins left="0.7" right="0.7" top="0.75" bottom="0.75" header="0.3" footer="0.3"/>
  <pageSetup paperSize="9" scale="75" orientation="portrait" verticalDpi="0" r:id="rId1"/>
  <rowBreaks count="1" manualBreakCount="1">
    <brk id="46" max="16383" man="1"/>
  </rowBreaks>
  <colBreaks count="2" manualBreakCount="2">
    <brk id="17" max="45" man="1"/>
    <brk id="47" max="1048575" man="1"/>
  </col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W60"/>
  <sheetViews>
    <sheetView view="pageBreakPreview" topLeftCell="A23" zoomScaleNormal="70" zoomScaleSheetLayoutView="100" workbookViewId="0">
      <selection activeCell="C15" sqref="C15:N24"/>
    </sheetView>
  </sheetViews>
  <sheetFormatPr defaultRowHeight="13.5" x14ac:dyDescent="0.15"/>
  <cols>
    <col min="1" max="1" width="1" style="163" customWidth="1"/>
    <col min="2" max="2" width="4.625" style="163" customWidth="1"/>
    <col min="3" max="3" width="2.125" style="163" customWidth="1"/>
    <col min="4" max="4" width="6.5" style="163" customWidth="1"/>
    <col min="5" max="5" width="1.875" style="163" customWidth="1"/>
    <col min="6" max="6" width="7.625" style="163" customWidth="1"/>
    <col min="7" max="7" width="4.625" style="163" customWidth="1"/>
    <col min="8" max="8" width="10.625" style="163" customWidth="1"/>
    <col min="9" max="9" width="7.625" style="163" customWidth="1"/>
    <col min="10" max="10" width="3.375" style="163" customWidth="1"/>
    <col min="11" max="11" width="12.625" style="163" customWidth="1"/>
    <col min="12" max="12" width="13.25" style="163" customWidth="1"/>
    <col min="13" max="14" width="8.5" style="163" customWidth="1"/>
    <col min="15" max="17" width="6.25" style="163" customWidth="1"/>
    <col min="18" max="18" width="2.5" style="163" customWidth="1"/>
    <col min="19" max="19" width="11.625" style="163" customWidth="1"/>
    <col min="20" max="20" width="8.875" style="163" customWidth="1"/>
    <col min="21" max="28" width="4.5" style="163" customWidth="1"/>
    <col min="29" max="57" width="3.75" style="163" customWidth="1"/>
    <col min="58" max="65" width="4.75" style="163" customWidth="1"/>
    <col min="66" max="66" width="6.5" style="164" customWidth="1"/>
    <col min="67" max="71" width="3.75" style="163" customWidth="1"/>
    <col min="72" max="72" width="4" style="164" customWidth="1"/>
    <col min="73" max="73" width="2.875" style="163" customWidth="1"/>
    <col min="74" max="74" width="3.625" style="163" customWidth="1"/>
    <col min="75" max="256" width="9" style="163"/>
    <col min="257" max="257" width="1" style="163" customWidth="1"/>
    <col min="258" max="258" width="4.625" style="163" customWidth="1"/>
    <col min="259" max="259" width="2.125" style="163" customWidth="1"/>
    <col min="260" max="260" width="6.5" style="163" customWidth="1"/>
    <col min="261" max="261" width="1.875" style="163" customWidth="1"/>
    <col min="262" max="262" width="7.625" style="163" customWidth="1"/>
    <col min="263" max="263" width="4.625" style="163" customWidth="1"/>
    <col min="264" max="264" width="10.625" style="163" customWidth="1"/>
    <col min="265" max="265" width="7.625" style="163" customWidth="1"/>
    <col min="266" max="266" width="3.375" style="163" customWidth="1"/>
    <col min="267" max="267" width="12.625" style="163" customWidth="1"/>
    <col min="268" max="268" width="13.25" style="163" customWidth="1"/>
    <col min="269" max="270" width="8.5" style="163" customWidth="1"/>
    <col min="271" max="273" width="5.875" style="163" customWidth="1"/>
    <col min="274" max="274" width="1.375" style="163" customWidth="1"/>
    <col min="275" max="276" width="18.125" style="163" customWidth="1"/>
    <col min="277" max="284" width="5.625" style="163" customWidth="1"/>
    <col min="285" max="313" width="3.75" style="163" customWidth="1"/>
    <col min="314" max="321" width="4.75" style="163" customWidth="1"/>
    <col min="322" max="322" width="6.5" style="163" customWidth="1"/>
    <col min="323" max="327" width="3.75" style="163" customWidth="1"/>
    <col min="328" max="328" width="4" style="163" customWidth="1"/>
    <col min="329" max="329" width="2.875" style="163" customWidth="1"/>
    <col min="330" max="330" width="3.625" style="163" customWidth="1"/>
    <col min="331" max="512" width="9" style="163"/>
    <col min="513" max="513" width="1" style="163" customWidth="1"/>
    <col min="514" max="514" width="4.625" style="163" customWidth="1"/>
    <col min="515" max="515" width="2.125" style="163" customWidth="1"/>
    <col min="516" max="516" width="6.5" style="163" customWidth="1"/>
    <col min="517" max="517" width="1.875" style="163" customWidth="1"/>
    <col min="518" max="518" width="7.625" style="163" customWidth="1"/>
    <col min="519" max="519" width="4.625" style="163" customWidth="1"/>
    <col min="520" max="520" width="10.625" style="163" customWidth="1"/>
    <col min="521" max="521" width="7.625" style="163" customWidth="1"/>
    <col min="522" max="522" width="3.375" style="163" customWidth="1"/>
    <col min="523" max="523" width="12.625" style="163" customWidth="1"/>
    <col min="524" max="524" width="13.25" style="163" customWidth="1"/>
    <col min="525" max="526" width="8.5" style="163" customWidth="1"/>
    <col min="527" max="529" width="5.875" style="163" customWidth="1"/>
    <col min="530" max="530" width="1.375" style="163" customWidth="1"/>
    <col min="531" max="532" width="18.125" style="163" customWidth="1"/>
    <col min="533" max="540" width="5.625" style="163" customWidth="1"/>
    <col min="541" max="569" width="3.75" style="163" customWidth="1"/>
    <col min="570" max="577" width="4.75" style="163" customWidth="1"/>
    <col min="578" max="578" width="6.5" style="163" customWidth="1"/>
    <col min="579" max="583" width="3.75" style="163" customWidth="1"/>
    <col min="584" max="584" width="4" style="163" customWidth="1"/>
    <col min="585" max="585" width="2.875" style="163" customWidth="1"/>
    <col min="586" max="586" width="3.625" style="163" customWidth="1"/>
    <col min="587" max="768" width="9" style="163"/>
    <col min="769" max="769" width="1" style="163" customWidth="1"/>
    <col min="770" max="770" width="4.625" style="163" customWidth="1"/>
    <col min="771" max="771" width="2.125" style="163" customWidth="1"/>
    <col min="772" max="772" width="6.5" style="163" customWidth="1"/>
    <col min="773" max="773" width="1.875" style="163" customWidth="1"/>
    <col min="774" max="774" width="7.625" style="163" customWidth="1"/>
    <col min="775" max="775" width="4.625" style="163" customWidth="1"/>
    <col min="776" max="776" width="10.625" style="163" customWidth="1"/>
    <col min="777" max="777" width="7.625" style="163" customWidth="1"/>
    <col min="778" max="778" width="3.375" style="163" customWidth="1"/>
    <col min="779" max="779" width="12.625" style="163" customWidth="1"/>
    <col min="780" max="780" width="13.25" style="163" customWidth="1"/>
    <col min="781" max="782" width="8.5" style="163" customWidth="1"/>
    <col min="783" max="785" width="5.875" style="163" customWidth="1"/>
    <col min="786" max="786" width="1.375" style="163" customWidth="1"/>
    <col min="787" max="788" width="18.125" style="163" customWidth="1"/>
    <col min="789" max="796" width="5.625" style="163" customWidth="1"/>
    <col min="797" max="825" width="3.75" style="163" customWidth="1"/>
    <col min="826" max="833" width="4.75" style="163" customWidth="1"/>
    <col min="834" max="834" width="6.5" style="163" customWidth="1"/>
    <col min="835" max="839" width="3.75" style="163" customWidth="1"/>
    <col min="840" max="840" width="4" style="163" customWidth="1"/>
    <col min="841" max="841" width="2.875" style="163" customWidth="1"/>
    <col min="842" max="842" width="3.625" style="163" customWidth="1"/>
    <col min="843" max="1024" width="9" style="163"/>
    <col min="1025" max="1025" width="1" style="163" customWidth="1"/>
    <col min="1026" max="1026" width="4.625" style="163" customWidth="1"/>
    <col min="1027" max="1027" width="2.125" style="163" customWidth="1"/>
    <col min="1028" max="1028" width="6.5" style="163" customWidth="1"/>
    <col min="1029" max="1029" width="1.875" style="163" customWidth="1"/>
    <col min="1030" max="1030" width="7.625" style="163" customWidth="1"/>
    <col min="1031" max="1031" width="4.625" style="163" customWidth="1"/>
    <col min="1032" max="1032" width="10.625" style="163" customWidth="1"/>
    <col min="1033" max="1033" width="7.625" style="163" customWidth="1"/>
    <col min="1034" max="1034" width="3.375" style="163" customWidth="1"/>
    <col min="1035" max="1035" width="12.625" style="163" customWidth="1"/>
    <col min="1036" max="1036" width="13.25" style="163" customWidth="1"/>
    <col min="1037" max="1038" width="8.5" style="163" customWidth="1"/>
    <col min="1039" max="1041" width="5.875" style="163" customWidth="1"/>
    <col min="1042" max="1042" width="1.375" style="163" customWidth="1"/>
    <col min="1043" max="1044" width="18.125" style="163" customWidth="1"/>
    <col min="1045" max="1052" width="5.625" style="163" customWidth="1"/>
    <col min="1053" max="1081" width="3.75" style="163" customWidth="1"/>
    <col min="1082" max="1089" width="4.75" style="163" customWidth="1"/>
    <col min="1090" max="1090" width="6.5" style="163" customWidth="1"/>
    <col min="1091" max="1095" width="3.75" style="163" customWidth="1"/>
    <col min="1096" max="1096" width="4" style="163" customWidth="1"/>
    <col min="1097" max="1097" width="2.875" style="163" customWidth="1"/>
    <col min="1098" max="1098" width="3.625" style="163" customWidth="1"/>
    <col min="1099" max="1280" width="9" style="163"/>
    <col min="1281" max="1281" width="1" style="163" customWidth="1"/>
    <col min="1282" max="1282" width="4.625" style="163" customWidth="1"/>
    <col min="1283" max="1283" width="2.125" style="163" customWidth="1"/>
    <col min="1284" max="1284" width="6.5" style="163" customWidth="1"/>
    <col min="1285" max="1285" width="1.875" style="163" customWidth="1"/>
    <col min="1286" max="1286" width="7.625" style="163" customWidth="1"/>
    <col min="1287" max="1287" width="4.625" style="163" customWidth="1"/>
    <col min="1288" max="1288" width="10.625" style="163" customWidth="1"/>
    <col min="1289" max="1289" width="7.625" style="163" customWidth="1"/>
    <col min="1290" max="1290" width="3.375" style="163" customWidth="1"/>
    <col min="1291" max="1291" width="12.625" style="163" customWidth="1"/>
    <col min="1292" max="1292" width="13.25" style="163" customWidth="1"/>
    <col min="1293" max="1294" width="8.5" style="163" customWidth="1"/>
    <col min="1295" max="1297" width="5.875" style="163" customWidth="1"/>
    <col min="1298" max="1298" width="1.375" style="163" customWidth="1"/>
    <col min="1299" max="1300" width="18.125" style="163" customWidth="1"/>
    <col min="1301" max="1308" width="5.625" style="163" customWidth="1"/>
    <col min="1309" max="1337" width="3.75" style="163" customWidth="1"/>
    <col min="1338" max="1345" width="4.75" style="163" customWidth="1"/>
    <col min="1346" max="1346" width="6.5" style="163" customWidth="1"/>
    <col min="1347" max="1351" width="3.75" style="163" customWidth="1"/>
    <col min="1352" max="1352" width="4" style="163" customWidth="1"/>
    <col min="1353" max="1353" width="2.875" style="163" customWidth="1"/>
    <col min="1354" max="1354" width="3.625" style="163" customWidth="1"/>
    <col min="1355" max="1536" width="9" style="163"/>
    <col min="1537" max="1537" width="1" style="163" customWidth="1"/>
    <col min="1538" max="1538" width="4.625" style="163" customWidth="1"/>
    <col min="1539" max="1539" width="2.125" style="163" customWidth="1"/>
    <col min="1540" max="1540" width="6.5" style="163" customWidth="1"/>
    <col min="1541" max="1541" width="1.875" style="163" customWidth="1"/>
    <col min="1542" max="1542" width="7.625" style="163" customWidth="1"/>
    <col min="1543" max="1543" width="4.625" style="163" customWidth="1"/>
    <col min="1544" max="1544" width="10.625" style="163" customWidth="1"/>
    <col min="1545" max="1545" width="7.625" style="163" customWidth="1"/>
    <col min="1546" max="1546" width="3.375" style="163" customWidth="1"/>
    <col min="1547" max="1547" width="12.625" style="163" customWidth="1"/>
    <col min="1548" max="1548" width="13.25" style="163" customWidth="1"/>
    <col min="1549" max="1550" width="8.5" style="163" customWidth="1"/>
    <col min="1551" max="1553" width="5.875" style="163" customWidth="1"/>
    <col min="1554" max="1554" width="1.375" style="163" customWidth="1"/>
    <col min="1555" max="1556" width="18.125" style="163" customWidth="1"/>
    <col min="1557" max="1564" width="5.625" style="163" customWidth="1"/>
    <col min="1565" max="1593" width="3.75" style="163" customWidth="1"/>
    <col min="1594" max="1601" width="4.75" style="163" customWidth="1"/>
    <col min="1602" max="1602" width="6.5" style="163" customWidth="1"/>
    <col min="1603" max="1607" width="3.75" style="163" customWidth="1"/>
    <col min="1608" max="1608" width="4" style="163" customWidth="1"/>
    <col min="1609" max="1609" width="2.875" style="163" customWidth="1"/>
    <col min="1610" max="1610" width="3.625" style="163" customWidth="1"/>
    <col min="1611" max="1792" width="9" style="163"/>
    <col min="1793" max="1793" width="1" style="163" customWidth="1"/>
    <col min="1794" max="1794" width="4.625" style="163" customWidth="1"/>
    <col min="1795" max="1795" width="2.125" style="163" customWidth="1"/>
    <col min="1796" max="1796" width="6.5" style="163" customWidth="1"/>
    <col min="1797" max="1797" width="1.875" style="163" customWidth="1"/>
    <col min="1798" max="1798" width="7.625" style="163" customWidth="1"/>
    <col min="1799" max="1799" width="4.625" style="163" customWidth="1"/>
    <col min="1800" max="1800" width="10.625" style="163" customWidth="1"/>
    <col min="1801" max="1801" width="7.625" style="163" customWidth="1"/>
    <col min="1802" max="1802" width="3.375" style="163" customWidth="1"/>
    <col min="1803" max="1803" width="12.625" style="163" customWidth="1"/>
    <col min="1804" max="1804" width="13.25" style="163" customWidth="1"/>
    <col min="1805" max="1806" width="8.5" style="163" customWidth="1"/>
    <col min="1807" max="1809" width="5.875" style="163" customWidth="1"/>
    <col min="1810" max="1810" width="1.375" style="163" customWidth="1"/>
    <col min="1811" max="1812" width="18.125" style="163" customWidth="1"/>
    <col min="1813" max="1820" width="5.625" style="163" customWidth="1"/>
    <col min="1821" max="1849" width="3.75" style="163" customWidth="1"/>
    <col min="1850" max="1857" width="4.75" style="163" customWidth="1"/>
    <col min="1858" max="1858" width="6.5" style="163" customWidth="1"/>
    <col min="1859" max="1863" width="3.75" style="163" customWidth="1"/>
    <col min="1864" max="1864" width="4" style="163" customWidth="1"/>
    <col min="1865" max="1865" width="2.875" style="163" customWidth="1"/>
    <col min="1866" max="1866" width="3.625" style="163" customWidth="1"/>
    <col min="1867" max="2048" width="9" style="163"/>
    <col min="2049" max="2049" width="1" style="163" customWidth="1"/>
    <col min="2050" max="2050" width="4.625" style="163" customWidth="1"/>
    <col min="2051" max="2051" width="2.125" style="163" customWidth="1"/>
    <col min="2052" max="2052" width="6.5" style="163" customWidth="1"/>
    <col min="2053" max="2053" width="1.875" style="163" customWidth="1"/>
    <col min="2054" max="2054" width="7.625" style="163" customWidth="1"/>
    <col min="2055" max="2055" width="4.625" style="163" customWidth="1"/>
    <col min="2056" max="2056" width="10.625" style="163" customWidth="1"/>
    <col min="2057" max="2057" width="7.625" style="163" customWidth="1"/>
    <col min="2058" max="2058" width="3.375" style="163" customWidth="1"/>
    <col min="2059" max="2059" width="12.625" style="163" customWidth="1"/>
    <col min="2060" max="2060" width="13.25" style="163" customWidth="1"/>
    <col min="2061" max="2062" width="8.5" style="163" customWidth="1"/>
    <col min="2063" max="2065" width="5.875" style="163" customWidth="1"/>
    <col min="2066" max="2066" width="1.375" style="163" customWidth="1"/>
    <col min="2067" max="2068" width="18.125" style="163" customWidth="1"/>
    <col min="2069" max="2076" width="5.625" style="163" customWidth="1"/>
    <col min="2077" max="2105" width="3.75" style="163" customWidth="1"/>
    <col min="2106" max="2113" width="4.75" style="163" customWidth="1"/>
    <col min="2114" max="2114" width="6.5" style="163" customWidth="1"/>
    <col min="2115" max="2119" width="3.75" style="163" customWidth="1"/>
    <col min="2120" max="2120" width="4" style="163" customWidth="1"/>
    <col min="2121" max="2121" width="2.875" style="163" customWidth="1"/>
    <col min="2122" max="2122" width="3.625" style="163" customWidth="1"/>
    <col min="2123" max="2304" width="9" style="163"/>
    <col min="2305" max="2305" width="1" style="163" customWidth="1"/>
    <col min="2306" max="2306" width="4.625" style="163" customWidth="1"/>
    <col min="2307" max="2307" width="2.125" style="163" customWidth="1"/>
    <col min="2308" max="2308" width="6.5" style="163" customWidth="1"/>
    <col min="2309" max="2309" width="1.875" style="163" customWidth="1"/>
    <col min="2310" max="2310" width="7.625" style="163" customWidth="1"/>
    <col min="2311" max="2311" width="4.625" style="163" customWidth="1"/>
    <col min="2312" max="2312" width="10.625" style="163" customWidth="1"/>
    <col min="2313" max="2313" width="7.625" style="163" customWidth="1"/>
    <col min="2314" max="2314" width="3.375" style="163" customWidth="1"/>
    <col min="2315" max="2315" width="12.625" style="163" customWidth="1"/>
    <col min="2316" max="2316" width="13.25" style="163" customWidth="1"/>
    <col min="2317" max="2318" width="8.5" style="163" customWidth="1"/>
    <col min="2319" max="2321" width="5.875" style="163" customWidth="1"/>
    <col min="2322" max="2322" width="1.375" style="163" customWidth="1"/>
    <col min="2323" max="2324" width="18.125" style="163" customWidth="1"/>
    <col min="2325" max="2332" width="5.625" style="163" customWidth="1"/>
    <col min="2333" max="2361" width="3.75" style="163" customWidth="1"/>
    <col min="2362" max="2369" width="4.75" style="163" customWidth="1"/>
    <col min="2370" max="2370" width="6.5" style="163" customWidth="1"/>
    <col min="2371" max="2375" width="3.75" style="163" customWidth="1"/>
    <col min="2376" max="2376" width="4" style="163" customWidth="1"/>
    <col min="2377" max="2377" width="2.875" style="163" customWidth="1"/>
    <col min="2378" max="2378" width="3.625" style="163" customWidth="1"/>
    <col min="2379" max="2560" width="9" style="163"/>
    <col min="2561" max="2561" width="1" style="163" customWidth="1"/>
    <col min="2562" max="2562" width="4.625" style="163" customWidth="1"/>
    <col min="2563" max="2563" width="2.125" style="163" customWidth="1"/>
    <col min="2564" max="2564" width="6.5" style="163" customWidth="1"/>
    <col min="2565" max="2565" width="1.875" style="163" customWidth="1"/>
    <col min="2566" max="2566" width="7.625" style="163" customWidth="1"/>
    <col min="2567" max="2567" width="4.625" style="163" customWidth="1"/>
    <col min="2568" max="2568" width="10.625" style="163" customWidth="1"/>
    <col min="2569" max="2569" width="7.625" style="163" customWidth="1"/>
    <col min="2570" max="2570" width="3.375" style="163" customWidth="1"/>
    <col min="2571" max="2571" width="12.625" style="163" customWidth="1"/>
    <col min="2572" max="2572" width="13.25" style="163" customWidth="1"/>
    <col min="2573" max="2574" width="8.5" style="163" customWidth="1"/>
    <col min="2575" max="2577" width="5.875" style="163" customWidth="1"/>
    <col min="2578" max="2578" width="1.375" style="163" customWidth="1"/>
    <col min="2579" max="2580" width="18.125" style="163" customWidth="1"/>
    <col min="2581" max="2588" width="5.625" style="163" customWidth="1"/>
    <col min="2589" max="2617" width="3.75" style="163" customWidth="1"/>
    <col min="2618" max="2625" width="4.75" style="163" customWidth="1"/>
    <col min="2626" max="2626" width="6.5" style="163" customWidth="1"/>
    <col min="2627" max="2631" width="3.75" style="163" customWidth="1"/>
    <col min="2632" max="2632" width="4" style="163" customWidth="1"/>
    <col min="2633" max="2633" width="2.875" style="163" customWidth="1"/>
    <col min="2634" max="2634" width="3.625" style="163" customWidth="1"/>
    <col min="2635" max="2816" width="9" style="163"/>
    <col min="2817" max="2817" width="1" style="163" customWidth="1"/>
    <col min="2818" max="2818" width="4.625" style="163" customWidth="1"/>
    <col min="2819" max="2819" width="2.125" style="163" customWidth="1"/>
    <col min="2820" max="2820" width="6.5" style="163" customWidth="1"/>
    <col min="2821" max="2821" width="1.875" style="163" customWidth="1"/>
    <col min="2822" max="2822" width="7.625" style="163" customWidth="1"/>
    <col min="2823" max="2823" width="4.625" style="163" customWidth="1"/>
    <col min="2824" max="2824" width="10.625" style="163" customWidth="1"/>
    <col min="2825" max="2825" width="7.625" style="163" customWidth="1"/>
    <col min="2826" max="2826" width="3.375" style="163" customWidth="1"/>
    <col min="2827" max="2827" width="12.625" style="163" customWidth="1"/>
    <col min="2828" max="2828" width="13.25" style="163" customWidth="1"/>
    <col min="2829" max="2830" width="8.5" style="163" customWidth="1"/>
    <col min="2831" max="2833" width="5.875" style="163" customWidth="1"/>
    <col min="2834" max="2834" width="1.375" style="163" customWidth="1"/>
    <col min="2835" max="2836" width="18.125" style="163" customWidth="1"/>
    <col min="2837" max="2844" width="5.625" style="163" customWidth="1"/>
    <col min="2845" max="2873" width="3.75" style="163" customWidth="1"/>
    <col min="2874" max="2881" width="4.75" style="163" customWidth="1"/>
    <col min="2882" max="2882" width="6.5" style="163" customWidth="1"/>
    <col min="2883" max="2887" width="3.75" style="163" customWidth="1"/>
    <col min="2888" max="2888" width="4" style="163" customWidth="1"/>
    <col min="2889" max="2889" width="2.875" style="163" customWidth="1"/>
    <col min="2890" max="2890" width="3.625" style="163" customWidth="1"/>
    <col min="2891" max="3072" width="9" style="163"/>
    <col min="3073" max="3073" width="1" style="163" customWidth="1"/>
    <col min="3074" max="3074" width="4.625" style="163" customWidth="1"/>
    <col min="3075" max="3075" width="2.125" style="163" customWidth="1"/>
    <col min="3076" max="3076" width="6.5" style="163" customWidth="1"/>
    <col min="3077" max="3077" width="1.875" style="163" customWidth="1"/>
    <col min="3078" max="3078" width="7.625" style="163" customWidth="1"/>
    <col min="3079" max="3079" width="4.625" style="163" customWidth="1"/>
    <col min="3080" max="3080" width="10.625" style="163" customWidth="1"/>
    <col min="3081" max="3081" width="7.625" style="163" customWidth="1"/>
    <col min="3082" max="3082" width="3.375" style="163" customWidth="1"/>
    <col min="3083" max="3083" width="12.625" style="163" customWidth="1"/>
    <col min="3084" max="3084" width="13.25" style="163" customWidth="1"/>
    <col min="3085" max="3086" width="8.5" style="163" customWidth="1"/>
    <col min="3087" max="3089" width="5.875" style="163" customWidth="1"/>
    <col min="3090" max="3090" width="1.375" style="163" customWidth="1"/>
    <col min="3091" max="3092" width="18.125" style="163" customWidth="1"/>
    <col min="3093" max="3100" width="5.625" style="163" customWidth="1"/>
    <col min="3101" max="3129" width="3.75" style="163" customWidth="1"/>
    <col min="3130" max="3137" width="4.75" style="163" customWidth="1"/>
    <col min="3138" max="3138" width="6.5" style="163" customWidth="1"/>
    <col min="3139" max="3143" width="3.75" style="163" customWidth="1"/>
    <col min="3144" max="3144" width="4" style="163" customWidth="1"/>
    <col min="3145" max="3145" width="2.875" style="163" customWidth="1"/>
    <col min="3146" max="3146" width="3.625" style="163" customWidth="1"/>
    <col min="3147" max="3328" width="9" style="163"/>
    <col min="3329" max="3329" width="1" style="163" customWidth="1"/>
    <col min="3330" max="3330" width="4.625" style="163" customWidth="1"/>
    <col min="3331" max="3331" width="2.125" style="163" customWidth="1"/>
    <col min="3332" max="3332" width="6.5" style="163" customWidth="1"/>
    <col min="3333" max="3333" width="1.875" style="163" customWidth="1"/>
    <col min="3334" max="3334" width="7.625" style="163" customWidth="1"/>
    <col min="3335" max="3335" width="4.625" style="163" customWidth="1"/>
    <col min="3336" max="3336" width="10.625" style="163" customWidth="1"/>
    <col min="3337" max="3337" width="7.625" style="163" customWidth="1"/>
    <col min="3338" max="3338" width="3.375" style="163" customWidth="1"/>
    <col min="3339" max="3339" width="12.625" style="163" customWidth="1"/>
    <col min="3340" max="3340" width="13.25" style="163" customWidth="1"/>
    <col min="3341" max="3342" width="8.5" style="163" customWidth="1"/>
    <col min="3343" max="3345" width="5.875" style="163" customWidth="1"/>
    <col min="3346" max="3346" width="1.375" style="163" customWidth="1"/>
    <col min="3347" max="3348" width="18.125" style="163" customWidth="1"/>
    <col min="3349" max="3356" width="5.625" style="163" customWidth="1"/>
    <col min="3357" max="3385" width="3.75" style="163" customWidth="1"/>
    <col min="3386" max="3393" width="4.75" style="163" customWidth="1"/>
    <col min="3394" max="3394" width="6.5" style="163" customWidth="1"/>
    <col min="3395" max="3399" width="3.75" style="163" customWidth="1"/>
    <col min="3400" max="3400" width="4" style="163" customWidth="1"/>
    <col min="3401" max="3401" width="2.875" style="163" customWidth="1"/>
    <col min="3402" max="3402" width="3.625" style="163" customWidth="1"/>
    <col min="3403" max="3584" width="9" style="163"/>
    <col min="3585" max="3585" width="1" style="163" customWidth="1"/>
    <col min="3586" max="3586" width="4.625" style="163" customWidth="1"/>
    <col min="3587" max="3587" width="2.125" style="163" customWidth="1"/>
    <col min="3588" max="3588" width="6.5" style="163" customWidth="1"/>
    <col min="3589" max="3589" width="1.875" style="163" customWidth="1"/>
    <col min="3590" max="3590" width="7.625" style="163" customWidth="1"/>
    <col min="3591" max="3591" width="4.625" style="163" customWidth="1"/>
    <col min="3592" max="3592" width="10.625" style="163" customWidth="1"/>
    <col min="3593" max="3593" width="7.625" style="163" customWidth="1"/>
    <col min="3594" max="3594" width="3.375" style="163" customWidth="1"/>
    <col min="3595" max="3595" width="12.625" style="163" customWidth="1"/>
    <col min="3596" max="3596" width="13.25" style="163" customWidth="1"/>
    <col min="3597" max="3598" width="8.5" style="163" customWidth="1"/>
    <col min="3599" max="3601" width="5.875" style="163" customWidth="1"/>
    <col min="3602" max="3602" width="1.375" style="163" customWidth="1"/>
    <col min="3603" max="3604" width="18.125" style="163" customWidth="1"/>
    <col min="3605" max="3612" width="5.625" style="163" customWidth="1"/>
    <col min="3613" max="3641" width="3.75" style="163" customWidth="1"/>
    <col min="3642" max="3649" width="4.75" style="163" customWidth="1"/>
    <col min="3650" max="3650" width="6.5" style="163" customWidth="1"/>
    <col min="3651" max="3655" width="3.75" style="163" customWidth="1"/>
    <col min="3656" max="3656" width="4" style="163" customWidth="1"/>
    <col min="3657" max="3657" width="2.875" style="163" customWidth="1"/>
    <col min="3658" max="3658" width="3.625" style="163" customWidth="1"/>
    <col min="3659" max="3840" width="9" style="163"/>
    <col min="3841" max="3841" width="1" style="163" customWidth="1"/>
    <col min="3842" max="3842" width="4.625" style="163" customWidth="1"/>
    <col min="3843" max="3843" width="2.125" style="163" customWidth="1"/>
    <col min="3844" max="3844" width="6.5" style="163" customWidth="1"/>
    <col min="3845" max="3845" width="1.875" style="163" customWidth="1"/>
    <col min="3846" max="3846" width="7.625" style="163" customWidth="1"/>
    <col min="3847" max="3847" width="4.625" style="163" customWidth="1"/>
    <col min="3848" max="3848" width="10.625" style="163" customWidth="1"/>
    <col min="3849" max="3849" width="7.625" style="163" customWidth="1"/>
    <col min="3850" max="3850" width="3.375" style="163" customWidth="1"/>
    <col min="3851" max="3851" width="12.625" style="163" customWidth="1"/>
    <col min="3852" max="3852" width="13.25" style="163" customWidth="1"/>
    <col min="3853" max="3854" width="8.5" style="163" customWidth="1"/>
    <col min="3855" max="3857" width="5.875" style="163" customWidth="1"/>
    <col min="3858" max="3858" width="1.375" style="163" customWidth="1"/>
    <col min="3859" max="3860" width="18.125" style="163" customWidth="1"/>
    <col min="3861" max="3868" width="5.625" style="163" customWidth="1"/>
    <col min="3869" max="3897" width="3.75" style="163" customWidth="1"/>
    <col min="3898" max="3905" width="4.75" style="163" customWidth="1"/>
    <col min="3906" max="3906" width="6.5" style="163" customWidth="1"/>
    <col min="3907" max="3911" width="3.75" style="163" customWidth="1"/>
    <col min="3912" max="3912" width="4" style="163" customWidth="1"/>
    <col min="3913" max="3913" width="2.875" style="163" customWidth="1"/>
    <col min="3914" max="3914" width="3.625" style="163" customWidth="1"/>
    <col min="3915" max="4096" width="9" style="163"/>
    <col min="4097" max="4097" width="1" style="163" customWidth="1"/>
    <col min="4098" max="4098" width="4.625" style="163" customWidth="1"/>
    <col min="4099" max="4099" width="2.125" style="163" customWidth="1"/>
    <col min="4100" max="4100" width="6.5" style="163" customWidth="1"/>
    <col min="4101" max="4101" width="1.875" style="163" customWidth="1"/>
    <col min="4102" max="4102" width="7.625" style="163" customWidth="1"/>
    <col min="4103" max="4103" width="4.625" style="163" customWidth="1"/>
    <col min="4104" max="4104" width="10.625" style="163" customWidth="1"/>
    <col min="4105" max="4105" width="7.625" style="163" customWidth="1"/>
    <col min="4106" max="4106" width="3.375" style="163" customWidth="1"/>
    <col min="4107" max="4107" width="12.625" style="163" customWidth="1"/>
    <col min="4108" max="4108" width="13.25" style="163" customWidth="1"/>
    <col min="4109" max="4110" width="8.5" style="163" customWidth="1"/>
    <col min="4111" max="4113" width="5.875" style="163" customWidth="1"/>
    <col min="4114" max="4114" width="1.375" style="163" customWidth="1"/>
    <col min="4115" max="4116" width="18.125" style="163" customWidth="1"/>
    <col min="4117" max="4124" width="5.625" style="163" customWidth="1"/>
    <col min="4125" max="4153" width="3.75" style="163" customWidth="1"/>
    <col min="4154" max="4161" width="4.75" style="163" customWidth="1"/>
    <col min="4162" max="4162" width="6.5" style="163" customWidth="1"/>
    <col min="4163" max="4167" width="3.75" style="163" customWidth="1"/>
    <col min="4168" max="4168" width="4" style="163" customWidth="1"/>
    <col min="4169" max="4169" width="2.875" style="163" customWidth="1"/>
    <col min="4170" max="4170" width="3.625" style="163" customWidth="1"/>
    <col min="4171" max="4352" width="9" style="163"/>
    <col min="4353" max="4353" width="1" style="163" customWidth="1"/>
    <col min="4354" max="4354" width="4.625" style="163" customWidth="1"/>
    <col min="4355" max="4355" width="2.125" style="163" customWidth="1"/>
    <col min="4356" max="4356" width="6.5" style="163" customWidth="1"/>
    <col min="4357" max="4357" width="1.875" style="163" customWidth="1"/>
    <col min="4358" max="4358" width="7.625" style="163" customWidth="1"/>
    <col min="4359" max="4359" width="4.625" style="163" customWidth="1"/>
    <col min="4360" max="4360" width="10.625" style="163" customWidth="1"/>
    <col min="4361" max="4361" width="7.625" style="163" customWidth="1"/>
    <col min="4362" max="4362" width="3.375" style="163" customWidth="1"/>
    <col min="4363" max="4363" width="12.625" style="163" customWidth="1"/>
    <col min="4364" max="4364" width="13.25" style="163" customWidth="1"/>
    <col min="4365" max="4366" width="8.5" style="163" customWidth="1"/>
    <col min="4367" max="4369" width="5.875" style="163" customWidth="1"/>
    <col min="4370" max="4370" width="1.375" style="163" customWidth="1"/>
    <col min="4371" max="4372" width="18.125" style="163" customWidth="1"/>
    <col min="4373" max="4380" width="5.625" style="163" customWidth="1"/>
    <col min="4381" max="4409" width="3.75" style="163" customWidth="1"/>
    <col min="4410" max="4417" width="4.75" style="163" customWidth="1"/>
    <col min="4418" max="4418" width="6.5" style="163" customWidth="1"/>
    <col min="4419" max="4423" width="3.75" style="163" customWidth="1"/>
    <col min="4424" max="4424" width="4" style="163" customWidth="1"/>
    <col min="4425" max="4425" width="2.875" style="163" customWidth="1"/>
    <col min="4426" max="4426" width="3.625" style="163" customWidth="1"/>
    <col min="4427" max="4608" width="9" style="163"/>
    <col min="4609" max="4609" width="1" style="163" customWidth="1"/>
    <col min="4610" max="4610" width="4.625" style="163" customWidth="1"/>
    <col min="4611" max="4611" width="2.125" style="163" customWidth="1"/>
    <col min="4612" max="4612" width="6.5" style="163" customWidth="1"/>
    <col min="4613" max="4613" width="1.875" style="163" customWidth="1"/>
    <col min="4614" max="4614" width="7.625" style="163" customWidth="1"/>
    <col min="4615" max="4615" width="4.625" style="163" customWidth="1"/>
    <col min="4616" max="4616" width="10.625" style="163" customWidth="1"/>
    <col min="4617" max="4617" width="7.625" style="163" customWidth="1"/>
    <col min="4618" max="4618" width="3.375" style="163" customWidth="1"/>
    <col min="4619" max="4619" width="12.625" style="163" customWidth="1"/>
    <col min="4620" max="4620" width="13.25" style="163" customWidth="1"/>
    <col min="4621" max="4622" width="8.5" style="163" customWidth="1"/>
    <col min="4623" max="4625" width="5.875" style="163" customWidth="1"/>
    <col min="4626" max="4626" width="1.375" style="163" customWidth="1"/>
    <col min="4627" max="4628" width="18.125" style="163" customWidth="1"/>
    <col min="4629" max="4636" width="5.625" style="163" customWidth="1"/>
    <col min="4637" max="4665" width="3.75" style="163" customWidth="1"/>
    <col min="4666" max="4673" width="4.75" style="163" customWidth="1"/>
    <col min="4674" max="4674" width="6.5" style="163" customWidth="1"/>
    <col min="4675" max="4679" width="3.75" style="163" customWidth="1"/>
    <col min="4680" max="4680" width="4" style="163" customWidth="1"/>
    <col min="4681" max="4681" width="2.875" style="163" customWidth="1"/>
    <col min="4682" max="4682" width="3.625" style="163" customWidth="1"/>
    <col min="4683" max="4864" width="9" style="163"/>
    <col min="4865" max="4865" width="1" style="163" customWidth="1"/>
    <col min="4866" max="4866" width="4.625" style="163" customWidth="1"/>
    <col min="4867" max="4867" width="2.125" style="163" customWidth="1"/>
    <col min="4868" max="4868" width="6.5" style="163" customWidth="1"/>
    <col min="4869" max="4869" width="1.875" style="163" customWidth="1"/>
    <col min="4870" max="4870" width="7.625" style="163" customWidth="1"/>
    <col min="4871" max="4871" width="4.625" style="163" customWidth="1"/>
    <col min="4872" max="4872" width="10.625" style="163" customWidth="1"/>
    <col min="4873" max="4873" width="7.625" style="163" customWidth="1"/>
    <col min="4874" max="4874" width="3.375" style="163" customWidth="1"/>
    <col min="4875" max="4875" width="12.625" style="163" customWidth="1"/>
    <col min="4876" max="4876" width="13.25" style="163" customWidth="1"/>
    <col min="4877" max="4878" width="8.5" style="163" customWidth="1"/>
    <col min="4879" max="4881" width="5.875" style="163" customWidth="1"/>
    <col min="4882" max="4882" width="1.375" style="163" customWidth="1"/>
    <col min="4883" max="4884" width="18.125" style="163" customWidth="1"/>
    <col min="4885" max="4892" width="5.625" style="163" customWidth="1"/>
    <col min="4893" max="4921" width="3.75" style="163" customWidth="1"/>
    <col min="4922" max="4929" width="4.75" style="163" customWidth="1"/>
    <col min="4930" max="4930" width="6.5" style="163" customWidth="1"/>
    <col min="4931" max="4935" width="3.75" style="163" customWidth="1"/>
    <col min="4936" max="4936" width="4" style="163" customWidth="1"/>
    <col min="4937" max="4937" width="2.875" style="163" customWidth="1"/>
    <col min="4938" max="4938" width="3.625" style="163" customWidth="1"/>
    <col min="4939" max="5120" width="9" style="163"/>
    <col min="5121" max="5121" width="1" style="163" customWidth="1"/>
    <col min="5122" max="5122" width="4.625" style="163" customWidth="1"/>
    <col min="5123" max="5123" width="2.125" style="163" customWidth="1"/>
    <col min="5124" max="5124" width="6.5" style="163" customWidth="1"/>
    <col min="5125" max="5125" width="1.875" style="163" customWidth="1"/>
    <col min="5126" max="5126" width="7.625" style="163" customWidth="1"/>
    <col min="5127" max="5127" width="4.625" style="163" customWidth="1"/>
    <col min="5128" max="5128" width="10.625" style="163" customWidth="1"/>
    <col min="5129" max="5129" width="7.625" style="163" customWidth="1"/>
    <col min="5130" max="5130" width="3.375" style="163" customWidth="1"/>
    <col min="5131" max="5131" width="12.625" style="163" customWidth="1"/>
    <col min="5132" max="5132" width="13.25" style="163" customWidth="1"/>
    <col min="5133" max="5134" width="8.5" style="163" customWidth="1"/>
    <col min="5135" max="5137" width="5.875" style="163" customWidth="1"/>
    <col min="5138" max="5138" width="1.375" style="163" customWidth="1"/>
    <col min="5139" max="5140" width="18.125" style="163" customWidth="1"/>
    <col min="5141" max="5148" width="5.625" style="163" customWidth="1"/>
    <col min="5149" max="5177" width="3.75" style="163" customWidth="1"/>
    <col min="5178" max="5185" width="4.75" style="163" customWidth="1"/>
    <col min="5186" max="5186" width="6.5" style="163" customWidth="1"/>
    <col min="5187" max="5191" width="3.75" style="163" customWidth="1"/>
    <col min="5192" max="5192" width="4" style="163" customWidth="1"/>
    <col min="5193" max="5193" width="2.875" style="163" customWidth="1"/>
    <col min="5194" max="5194" width="3.625" style="163" customWidth="1"/>
    <col min="5195" max="5376" width="9" style="163"/>
    <col min="5377" max="5377" width="1" style="163" customWidth="1"/>
    <col min="5378" max="5378" width="4.625" style="163" customWidth="1"/>
    <col min="5379" max="5379" width="2.125" style="163" customWidth="1"/>
    <col min="5380" max="5380" width="6.5" style="163" customWidth="1"/>
    <col min="5381" max="5381" width="1.875" style="163" customWidth="1"/>
    <col min="5382" max="5382" width="7.625" style="163" customWidth="1"/>
    <col min="5383" max="5383" width="4.625" style="163" customWidth="1"/>
    <col min="5384" max="5384" width="10.625" style="163" customWidth="1"/>
    <col min="5385" max="5385" width="7.625" style="163" customWidth="1"/>
    <col min="5386" max="5386" width="3.375" style="163" customWidth="1"/>
    <col min="5387" max="5387" width="12.625" style="163" customWidth="1"/>
    <col min="5388" max="5388" width="13.25" style="163" customWidth="1"/>
    <col min="5389" max="5390" width="8.5" style="163" customWidth="1"/>
    <col min="5391" max="5393" width="5.875" style="163" customWidth="1"/>
    <col min="5394" max="5394" width="1.375" style="163" customWidth="1"/>
    <col min="5395" max="5396" width="18.125" style="163" customWidth="1"/>
    <col min="5397" max="5404" width="5.625" style="163" customWidth="1"/>
    <col min="5405" max="5433" width="3.75" style="163" customWidth="1"/>
    <col min="5434" max="5441" width="4.75" style="163" customWidth="1"/>
    <col min="5442" max="5442" width="6.5" style="163" customWidth="1"/>
    <col min="5443" max="5447" width="3.75" style="163" customWidth="1"/>
    <col min="5448" max="5448" width="4" style="163" customWidth="1"/>
    <col min="5449" max="5449" width="2.875" style="163" customWidth="1"/>
    <col min="5450" max="5450" width="3.625" style="163" customWidth="1"/>
    <col min="5451" max="5632" width="9" style="163"/>
    <col min="5633" max="5633" width="1" style="163" customWidth="1"/>
    <col min="5634" max="5634" width="4.625" style="163" customWidth="1"/>
    <col min="5635" max="5635" width="2.125" style="163" customWidth="1"/>
    <col min="5636" max="5636" width="6.5" style="163" customWidth="1"/>
    <col min="5637" max="5637" width="1.875" style="163" customWidth="1"/>
    <col min="5638" max="5638" width="7.625" style="163" customWidth="1"/>
    <col min="5639" max="5639" width="4.625" style="163" customWidth="1"/>
    <col min="5640" max="5640" width="10.625" style="163" customWidth="1"/>
    <col min="5641" max="5641" width="7.625" style="163" customWidth="1"/>
    <col min="5642" max="5642" width="3.375" style="163" customWidth="1"/>
    <col min="5643" max="5643" width="12.625" style="163" customWidth="1"/>
    <col min="5644" max="5644" width="13.25" style="163" customWidth="1"/>
    <col min="5645" max="5646" width="8.5" style="163" customWidth="1"/>
    <col min="5647" max="5649" width="5.875" style="163" customWidth="1"/>
    <col min="5650" max="5650" width="1.375" style="163" customWidth="1"/>
    <col min="5651" max="5652" width="18.125" style="163" customWidth="1"/>
    <col min="5653" max="5660" width="5.625" style="163" customWidth="1"/>
    <col min="5661" max="5689" width="3.75" style="163" customWidth="1"/>
    <col min="5690" max="5697" width="4.75" style="163" customWidth="1"/>
    <col min="5698" max="5698" width="6.5" style="163" customWidth="1"/>
    <col min="5699" max="5703" width="3.75" style="163" customWidth="1"/>
    <col min="5704" max="5704" width="4" style="163" customWidth="1"/>
    <col min="5705" max="5705" width="2.875" style="163" customWidth="1"/>
    <col min="5706" max="5706" width="3.625" style="163" customWidth="1"/>
    <col min="5707" max="5888" width="9" style="163"/>
    <col min="5889" max="5889" width="1" style="163" customWidth="1"/>
    <col min="5890" max="5890" width="4.625" style="163" customWidth="1"/>
    <col min="5891" max="5891" width="2.125" style="163" customWidth="1"/>
    <col min="5892" max="5892" width="6.5" style="163" customWidth="1"/>
    <col min="5893" max="5893" width="1.875" style="163" customWidth="1"/>
    <col min="5894" max="5894" width="7.625" style="163" customWidth="1"/>
    <col min="5895" max="5895" width="4.625" style="163" customWidth="1"/>
    <col min="5896" max="5896" width="10.625" style="163" customWidth="1"/>
    <col min="5897" max="5897" width="7.625" style="163" customWidth="1"/>
    <col min="5898" max="5898" width="3.375" style="163" customWidth="1"/>
    <col min="5899" max="5899" width="12.625" style="163" customWidth="1"/>
    <col min="5900" max="5900" width="13.25" style="163" customWidth="1"/>
    <col min="5901" max="5902" width="8.5" style="163" customWidth="1"/>
    <col min="5903" max="5905" width="5.875" style="163" customWidth="1"/>
    <col min="5906" max="5906" width="1.375" style="163" customWidth="1"/>
    <col min="5907" max="5908" width="18.125" style="163" customWidth="1"/>
    <col min="5909" max="5916" width="5.625" style="163" customWidth="1"/>
    <col min="5917" max="5945" width="3.75" style="163" customWidth="1"/>
    <col min="5946" max="5953" width="4.75" style="163" customWidth="1"/>
    <col min="5954" max="5954" width="6.5" style="163" customWidth="1"/>
    <col min="5955" max="5959" width="3.75" style="163" customWidth="1"/>
    <col min="5960" max="5960" width="4" style="163" customWidth="1"/>
    <col min="5961" max="5961" width="2.875" style="163" customWidth="1"/>
    <col min="5962" max="5962" width="3.625" style="163" customWidth="1"/>
    <col min="5963" max="6144" width="9" style="163"/>
    <col min="6145" max="6145" width="1" style="163" customWidth="1"/>
    <col min="6146" max="6146" width="4.625" style="163" customWidth="1"/>
    <col min="6147" max="6147" width="2.125" style="163" customWidth="1"/>
    <col min="6148" max="6148" width="6.5" style="163" customWidth="1"/>
    <col min="6149" max="6149" width="1.875" style="163" customWidth="1"/>
    <col min="6150" max="6150" width="7.625" style="163" customWidth="1"/>
    <col min="6151" max="6151" width="4.625" style="163" customWidth="1"/>
    <col min="6152" max="6152" width="10.625" style="163" customWidth="1"/>
    <col min="6153" max="6153" width="7.625" style="163" customWidth="1"/>
    <col min="6154" max="6154" width="3.375" style="163" customWidth="1"/>
    <col min="6155" max="6155" width="12.625" style="163" customWidth="1"/>
    <col min="6156" max="6156" width="13.25" style="163" customWidth="1"/>
    <col min="6157" max="6158" width="8.5" style="163" customWidth="1"/>
    <col min="6159" max="6161" width="5.875" style="163" customWidth="1"/>
    <col min="6162" max="6162" width="1.375" style="163" customWidth="1"/>
    <col min="6163" max="6164" width="18.125" style="163" customWidth="1"/>
    <col min="6165" max="6172" width="5.625" style="163" customWidth="1"/>
    <col min="6173" max="6201" width="3.75" style="163" customWidth="1"/>
    <col min="6202" max="6209" width="4.75" style="163" customWidth="1"/>
    <col min="6210" max="6210" width="6.5" style="163" customWidth="1"/>
    <col min="6211" max="6215" width="3.75" style="163" customWidth="1"/>
    <col min="6216" max="6216" width="4" style="163" customWidth="1"/>
    <col min="6217" max="6217" width="2.875" style="163" customWidth="1"/>
    <col min="6218" max="6218" width="3.625" style="163" customWidth="1"/>
    <col min="6219" max="6400" width="9" style="163"/>
    <col min="6401" max="6401" width="1" style="163" customWidth="1"/>
    <col min="6402" max="6402" width="4.625" style="163" customWidth="1"/>
    <col min="6403" max="6403" width="2.125" style="163" customWidth="1"/>
    <col min="6404" max="6404" width="6.5" style="163" customWidth="1"/>
    <col min="6405" max="6405" width="1.875" style="163" customWidth="1"/>
    <col min="6406" max="6406" width="7.625" style="163" customWidth="1"/>
    <col min="6407" max="6407" width="4.625" style="163" customWidth="1"/>
    <col min="6408" max="6408" width="10.625" style="163" customWidth="1"/>
    <col min="6409" max="6409" width="7.625" style="163" customWidth="1"/>
    <col min="6410" max="6410" width="3.375" style="163" customWidth="1"/>
    <col min="6411" max="6411" width="12.625" style="163" customWidth="1"/>
    <col min="6412" max="6412" width="13.25" style="163" customWidth="1"/>
    <col min="6413" max="6414" width="8.5" style="163" customWidth="1"/>
    <col min="6415" max="6417" width="5.875" style="163" customWidth="1"/>
    <col min="6418" max="6418" width="1.375" style="163" customWidth="1"/>
    <col min="6419" max="6420" width="18.125" style="163" customWidth="1"/>
    <col min="6421" max="6428" width="5.625" style="163" customWidth="1"/>
    <col min="6429" max="6457" width="3.75" style="163" customWidth="1"/>
    <col min="6458" max="6465" width="4.75" style="163" customWidth="1"/>
    <col min="6466" max="6466" width="6.5" style="163" customWidth="1"/>
    <col min="6467" max="6471" width="3.75" style="163" customWidth="1"/>
    <col min="6472" max="6472" width="4" style="163" customWidth="1"/>
    <col min="6473" max="6473" width="2.875" style="163" customWidth="1"/>
    <col min="6474" max="6474" width="3.625" style="163" customWidth="1"/>
    <col min="6475" max="6656" width="9" style="163"/>
    <col min="6657" max="6657" width="1" style="163" customWidth="1"/>
    <col min="6658" max="6658" width="4.625" style="163" customWidth="1"/>
    <col min="6659" max="6659" width="2.125" style="163" customWidth="1"/>
    <col min="6660" max="6660" width="6.5" style="163" customWidth="1"/>
    <col min="6661" max="6661" width="1.875" style="163" customWidth="1"/>
    <col min="6662" max="6662" width="7.625" style="163" customWidth="1"/>
    <col min="6663" max="6663" width="4.625" style="163" customWidth="1"/>
    <col min="6664" max="6664" width="10.625" style="163" customWidth="1"/>
    <col min="6665" max="6665" width="7.625" style="163" customWidth="1"/>
    <col min="6666" max="6666" width="3.375" style="163" customWidth="1"/>
    <col min="6667" max="6667" width="12.625" style="163" customWidth="1"/>
    <col min="6668" max="6668" width="13.25" style="163" customWidth="1"/>
    <col min="6669" max="6670" width="8.5" style="163" customWidth="1"/>
    <col min="6671" max="6673" width="5.875" style="163" customWidth="1"/>
    <col min="6674" max="6674" width="1.375" style="163" customWidth="1"/>
    <col min="6675" max="6676" width="18.125" style="163" customWidth="1"/>
    <col min="6677" max="6684" width="5.625" style="163" customWidth="1"/>
    <col min="6685" max="6713" width="3.75" style="163" customWidth="1"/>
    <col min="6714" max="6721" width="4.75" style="163" customWidth="1"/>
    <col min="6722" max="6722" width="6.5" style="163" customWidth="1"/>
    <col min="6723" max="6727" width="3.75" style="163" customWidth="1"/>
    <col min="6728" max="6728" width="4" style="163" customWidth="1"/>
    <col min="6729" max="6729" width="2.875" style="163" customWidth="1"/>
    <col min="6730" max="6730" width="3.625" style="163" customWidth="1"/>
    <col min="6731" max="6912" width="9" style="163"/>
    <col min="6913" max="6913" width="1" style="163" customWidth="1"/>
    <col min="6914" max="6914" width="4.625" style="163" customWidth="1"/>
    <col min="6915" max="6915" width="2.125" style="163" customWidth="1"/>
    <col min="6916" max="6916" width="6.5" style="163" customWidth="1"/>
    <col min="6917" max="6917" width="1.875" style="163" customWidth="1"/>
    <col min="6918" max="6918" width="7.625" style="163" customWidth="1"/>
    <col min="6919" max="6919" width="4.625" style="163" customWidth="1"/>
    <col min="6920" max="6920" width="10.625" style="163" customWidth="1"/>
    <col min="6921" max="6921" width="7.625" style="163" customWidth="1"/>
    <col min="6922" max="6922" width="3.375" style="163" customWidth="1"/>
    <col min="6923" max="6923" width="12.625" style="163" customWidth="1"/>
    <col min="6924" max="6924" width="13.25" style="163" customWidth="1"/>
    <col min="6925" max="6926" width="8.5" style="163" customWidth="1"/>
    <col min="6927" max="6929" width="5.875" style="163" customWidth="1"/>
    <col min="6930" max="6930" width="1.375" style="163" customWidth="1"/>
    <col min="6931" max="6932" width="18.125" style="163" customWidth="1"/>
    <col min="6933" max="6940" width="5.625" style="163" customWidth="1"/>
    <col min="6941" max="6969" width="3.75" style="163" customWidth="1"/>
    <col min="6970" max="6977" width="4.75" style="163" customWidth="1"/>
    <col min="6978" max="6978" width="6.5" style="163" customWidth="1"/>
    <col min="6979" max="6983" width="3.75" style="163" customWidth="1"/>
    <col min="6984" max="6984" width="4" style="163" customWidth="1"/>
    <col min="6985" max="6985" width="2.875" style="163" customWidth="1"/>
    <col min="6986" max="6986" width="3.625" style="163" customWidth="1"/>
    <col min="6987" max="7168" width="9" style="163"/>
    <col min="7169" max="7169" width="1" style="163" customWidth="1"/>
    <col min="7170" max="7170" width="4.625" style="163" customWidth="1"/>
    <col min="7171" max="7171" width="2.125" style="163" customWidth="1"/>
    <col min="7172" max="7172" width="6.5" style="163" customWidth="1"/>
    <col min="7173" max="7173" width="1.875" style="163" customWidth="1"/>
    <col min="7174" max="7174" width="7.625" style="163" customWidth="1"/>
    <col min="7175" max="7175" width="4.625" style="163" customWidth="1"/>
    <col min="7176" max="7176" width="10.625" style="163" customWidth="1"/>
    <col min="7177" max="7177" width="7.625" style="163" customWidth="1"/>
    <col min="7178" max="7178" width="3.375" style="163" customWidth="1"/>
    <col min="7179" max="7179" width="12.625" style="163" customWidth="1"/>
    <col min="7180" max="7180" width="13.25" style="163" customWidth="1"/>
    <col min="7181" max="7182" width="8.5" style="163" customWidth="1"/>
    <col min="7183" max="7185" width="5.875" style="163" customWidth="1"/>
    <col min="7186" max="7186" width="1.375" style="163" customWidth="1"/>
    <col min="7187" max="7188" width="18.125" style="163" customWidth="1"/>
    <col min="7189" max="7196" width="5.625" style="163" customWidth="1"/>
    <col min="7197" max="7225" width="3.75" style="163" customWidth="1"/>
    <col min="7226" max="7233" width="4.75" style="163" customWidth="1"/>
    <col min="7234" max="7234" width="6.5" style="163" customWidth="1"/>
    <col min="7235" max="7239" width="3.75" style="163" customWidth="1"/>
    <col min="7240" max="7240" width="4" style="163" customWidth="1"/>
    <col min="7241" max="7241" width="2.875" style="163" customWidth="1"/>
    <col min="7242" max="7242" width="3.625" style="163" customWidth="1"/>
    <col min="7243" max="7424" width="9" style="163"/>
    <col min="7425" max="7425" width="1" style="163" customWidth="1"/>
    <col min="7426" max="7426" width="4.625" style="163" customWidth="1"/>
    <col min="7427" max="7427" width="2.125" style="163" customWidth="1"/>
    <col min="7428" max="7428" width="6.5" style="163" customWidth="1"/>
    <col min="7429" max="7429" width="1.875" style="163" customWidth="1"/>
    <col min="7430" max="7430" width="7.625" style="163" customWidth="1"/>
    <col min="7431" max="7431" width="4.625" style="163" customWidth="1"/>
    <col min="7432" max="7432" width="10.625" style="163" customWidth="1"/>
    <col min="7433" max="7433" width="7.625" style="163" customWidth="1"/>
    <col min="7434" max="7434" width="3.375" style="163" customWidth="1"/>
    <col min="7435" max="7435" width="12.625" style="163" customWidth="1"/>
    <col min="7436" max="7436" width="13.25" style="163" customWidth="1"/>
    <col min="7437" max="7438" width="8.5" style="163" customWidth="1"/>
    <col min="7439" max="7441" width="5.875" style="163" customWidth="1"/>
    <col min="7442" max="7442" width="1.375" style="163" customWidth="1"/>
    <col min="7443" max="7444" width="18.125" style="163" customWidth="1"/>
    <col min="7445" max="7452" width="5.625" style="163" customWidth="1"/>
    <col min="7453" max="7481" width="3.75" style="163" customWidth="1"/>
    <col min="7482" max="7489" width="4.75" style="163" customWidth="1"/>
    <col min="7490" max="7490" width="6.5" style="163" customWidth="1"/>
    <col min="7491" max="7495" width="3.75" style="163" customWidth="1"/>
    <col min="7496" max="7496" width="4" style="163" customWidth="1"/>
    <col min="7497" max="7497" width="2.875" style="163" customWidth="1"/>
    <col min="7498" max="7498" width="3.625" style="163" customWidth="1"/>
    <col min="7499" max="7680" width="9" style="163"/>
    <col min="7681" max="7681" width="1" style="163" customWidth="1"/>
    <col min="7682" max="7682" width="4.625" style="163" customWidth="1"/>
    <col min="7683" max="7683" width="2.125" style="163" customWidth="1"/>
    <col min="7684" max="7684" width="6.5" style="163" customWidth="1"/>
    <col min="7685" max="7685" width="1.875" style="163" customWidth="1"/>
    <col min="7686" max="7686" width="7.625" style="163" customWidth="1"/>
    <col min="7687" max="7687" width="4.625" style="163" customWidth="1"/>
    <col min="7688" max="7688" width="10.625" style="163" customWidth="1"/>
    <col min="7689" max="7689" width="7.625" style="163" customWidth="1"/>
    <col min="7690" max="7690" width="3.375" style="163" customWidth="1"/>
    <col min="7691" max="7691" width="12.625" style="163" customWidth="1"/>
    <col min="7692" max="7692" width="13.25" style="163" customWidth="1"/>
    <col min="7693" max="7694" width="8.5" style="163" customWidth="1"/>
    <col min="7695" max="7697" width="5.875" style="163" customWidth="1"/>
    <col min="7698" max="7698" width="1.375" style="163" customWidth="1"/>
    <col min="7699" max="7700" width="18.125" style="163" customWidth="1"/>
    <col min="7701" max="7708" width="5.625" style="163" customWidth="1"/>
    <col min="7709" max="7737" width="3.75" style="163" customWidth="1"/>
    <col min="7738" max="7745" width="4.75" style="163" customWidth="1"/>
    <col min="7746" max="7746" width="6.5" style="163" customWidth="1"/>
    <col min="7747" max="7751" width="3.75" style="163" customWidth="1"/>
    <col min="7752" max="7752" width="4" style="163" customWidth="1"/>
    <col min="7753" max="7753" width="2.875" style="163" customWidth="1"/>
    <col min="7754" max="7754" width="3.625" style="163" customWidth="1"/>
    <col min="7755" max="7936" width="9" style="163"/>
    <col min="7937" max="7937" width="1" style="163" customWidth="1"/>
    <col min="7938" max="7938" width="4.625" style="163" customWidth="1"/>
    <col min="7939" max="7939" width="2.125" style="163" customWidth="1"/>
    <col min="7940" max="7940" width="6.5" style="163" customWidth="1"/>
    <col min="7941" max="7941" width="1.875" style="163" customWidth="1"/>
    <col min="7942" max="7942" width="7.625" style="163" customWidth="1"/>
    <col min="7943" max="7943" width="4.625" style="163" customWidth="1"/>
    <col min="7944" max="7944" width="10.625" style="163" customWidth="1"/>
    <col min="7945" max="7945" width="7.625" style="163" customWidth="1"/>
    <col min="7946" max="7946" width="3.375" style="163" customWidth="1"/>
    <col min="7947" max="7947" width="12.625" style="163" customWidth="1"/>
    <col min="7948" max="7948" width="13.25" style="163" customWidth="1"/>
    <col min="7949" max="7950" width="8.5" style="163" customWidth="1"/>
    <col min="7951" max="7953" width="5.875" style="163" customWidth="1"/>
    <col min="7954" max="7954" width="1.375" style="163" customWidth="1"/>
    <col min="7955" max="7956" width="18.125" style="163" customWidth="1"/>
    <col min="7957" max="7964" width="5.625" style="163" customWidth="1"/>
    <col min="7965" max="7993" width="3.75" style="163" customWidth="1"/>
    <col min="7994" max="8001" width="4.75" style="163" customWidth="1"/>
    <col min="8002" max="8002" width="6.5" style="163" customWidth="1"/>
    <col min="8003" max="8007" width="3.75" style="163" customWidth="1"/>
    <col min="8008" max="8008" width="4" style="163" customWidth="1"/>
    <col min="8009" max="8009" width="2.875" style="163" customWidth="1"/>
    <col min="8010" max="8010" width="3.625" style="163" customWidth="1"/>
    <col min="8011" max="8192" width="9" style="163"/>
    <col min="8193" max="8193" width="1" style="163" customWidth="1"/>
    <col min="8194" max="8194" width="4.625" style="163" customWidth="1"/>
    <col min="8195" max="8195" width="2.125" style="163" customWidth="1"/>
    <col min="8196" max="8196" width="6.5" style="163" customWidth="1"/>
    <col min="8197" max="8197" width="1.875" style="163" customWidth="1"/>
    <col min="8198" max="8198" width="7.625" style="163" customWidth="1"/>
    <col min="8199" max="8199" width="4.625" style="163" customWidth="1"/>
    <col min="8200" max="8200" width="10.625" style="163" customWidth="1"/>
    <col min="8201" max="8201" width="7.625" style="163" customWidth="1"/>
    <col min="8202" max="8202" width="3.375" style="163" customWidth="1"/>
    <col min="8203" max="8203" width="12.625" style="163" customWidth="1"/>
    <col min="8204" max="8204" width="13.25" style="163" customWidth="1"/>
    <col min="8205" max="8206" width="8.5" style="163" customWidth="1"/>
    <col min="8207" max="8209" width="5.875" style="163" customWidth="1"/>
    <col min="8210" max="8210" width="1.375" style="163" customWidth="1"/>
    <col min="8211" max="8212" width="18.125" style="163" customWidth="1"/>
    <col min="8213" max="8220" width="5.625" style="163" customWidth="1"/>
    <col min="8221" max="8249" width="3.75" style="163" customWidth="1"/>
    <col min="8250" max="8257" width="4.75" style="163" customWidth="1"/>
    <col min="8258" max="8258" width="6.5" style="163" customWidth="1"/>
    <col min="8259" max="8263" width="3.75" style="163" customWidth="1"/>
    <col min="8264" max="8264" width="4" style="163" customWidth="1"/>
    <col min="8265" max="8265" width="2.875" style="163" customWidth="1"/>
    <col min="8266" max="8266" width="3.625" style="163" customWidth="1"/>
    <col min="8267" max="8448" width="9" style="163"/>
    <col min="8449" max="8449" width="1" style="163" customWidth="1"/>
    <col min="8450" max="8450" width="4.625" style="163" customWidth="1"/>
    <col min="8451" max="8451" width="2.125" style="163" customWidth="1"/>
    <col min="8452" max="8452" width="6.5" style="163" customWidth="1"/>
    <col min="8453" max="8453" width="1.875" style="163" customWidth="1"/>
    <col min="8454" max="8454" width="7.625" style="163" customWidth="1"/>
    <col min="8455" max="8455" width="4.625" style="163" customWidth="1"/>
    <col min="8456" max="8456" width="10.625" style="163" customWidth="1"/>
    <col min="8457" max="8457" width="7.625" style="163" customWidth="1"/>
    <col min="8458" max="8458" width="3.375" style="163" customWidth="1"/>
    <col min="8459" max="8459" width="12.625" style="163" customWidth="1"/>
    <col min="8460" max="8460" width="13.25" style="163" customWidth="1"/>
    <col min="8461" max="8462" width="8.5" style="163" customWidth="1"/>
    <col min="8463" max="8465" width="5.875" style="163" customWidth="1"/>
    <col min="8466" max="8466" width="1.375" style="163" customWidth="1"/>
    <col min="8467" max="8468" width="18.125" style="163" customWidth="1"/>
    <col min="8469" max="8476" width="5.625" style="163" customWidth="1"/>
    <col min="8477" max="8505" width="3.75" style="163" customWidth="1"/>
    <col min="8506" max="8513" width="4.75" style="163" customWidth="1"/>
    <col min="8514" max="8514" width="6.5" style="163" customWidth="1"/>
    <col min="8515" max="8519" width="3.75" style="163" customWidth="1"/>
    <col min="8520" max="8520" width="4" style="163" customWidth="1"/>
    <col min="8521" max="8521" width="2.875" style="163" customWidth="1"/>
    <col min="8522" max="8522" width="3.625" style="163" customWidth="1"/>
    <col min="8523" max="8704" width="9" style="163"/>
    <col min="8705" max="8705" width="1" style="163" customWidth="1"/>
    <col min="8706" max="8706" width="4.625" style="163" customWidth="1"/>
    <col min="8707" max="8707" width="2.125" style="163" customWidth="1"/>
    <col min="8708" max="8708" width="6.5" style="163" customWidth="1"/>
    <col min="8709" max="8709" width="1.875" style="163" customWidth="1"/>
    <col min="8710" max="8710" width="7.625" style="163" customWidth="1"/>
    <col min="8711" max="8711" width="4.625" style="163" customWidth="1"/>
    <col min="8712" max="8712" width="10.625" style="163" customWidth="1"/>
    <col min="8713" max="8713" width="7.625" style="163" customWidth="1"/>
    <col min="8714" max="8714" width="3.375" style="163" customWidth="1"/>
    <col min="8715" max="8715" width="12.625" style="163" customWidth="1"/>
    <col min="8716" max="8716" width="13.25" style="163" customWidth="1"/>
    <col min="8717" max="8718" width="8.5" style="163" customWidth="1"/>
    <col min="8719" max="8721" width="5.875" style="163" customWidth="1"/>
    <col min="8722" max="8722" width="1.375" style="163" customWidth="1"/>
    <col min="8723" max="8724" width="18.125" style="163" customWidth="1"/>
    <col min="8725" max="8732" width="5.625" style="163" customWidth="1"/>
    <col min="8733" max="8761" width="3.75" style="163" customWidth="1"/>
    <col min="8762" max="8769" width="4.75" style="163" customWidth="1"/>
    <col min="8770" max="8770" width="6.5" style="163" customWidth="1"/>
    <col min="8771" max="8775" width="3.75" style="163" customWidth="1"/>
    <col min="8776" max="8776" width="4" style="163" customWidth="1"/>
    <col min="8777" max="8777" width="2.875" style="163" customWidth="1"/>
    <col min="8778" max="8778" width="3.625" style="163" customWidth="1"/>
    <col min="8779" max="8960" width="9" style="163"/>
    <col min="8961" max="8961" width="1" style="163" customWidth="1"/>
    <col min="8962" max="8962" width="4.625" style="163" customWidth="1"/>
    <col min="8963" max="8963" width="2.125" style="163" customWidth="1"/>
    <col min="8964" max="8964" width="6.5" style="163" customWidth="1"/>
    <col min="8965" max="8965" width="1.875" style="163" customWidth="1"/>
    <col min="8966" max="8966" width="7.625" style="163" customWidth="1"/>
    <col min="8967" max="8967" width="4.625" style="163" customWidth="1"/>
    <col min="8968" max="8968" width="10.625" style="163" customWidth="1"/>
    <col min="8969" max="8969" width="7.625" style="163" customWidth="1"/>
    <col min="8970" max="8970" width="3.375" style="163" customWidth="1"/>
    <col min="8971" max="8971" width="12.625" style="163" customWidth="1"/>
    <col min="8972" max="8972" width="13.25" style="163" customWidth="1"/>
    <col min="8973" max="8974" width="8.5" style="163" customWidth="1"/>
    <col min="8975" max="8977" width="5.875" style="163" customWidth="1"/>
    <col min="8978" max="8978" width="1.375" style="163" customWidth="1"/>
    <col min="8979" max="8980" width="18.125" style="163" customWidth="1"/>
    <col min="8981" max="8988" width="5.625" style="163" customWidth="1"/>
    <col min="8989" max="9017" width="3.75" style="163" customWidth="1"/>
    <col min="9018" max="9025" width="4.75" style="163" customWidth="1"/>
    <col min="9026" max="9026" width="6.5" style="163" customWidth="1"/>
    <col min="9027" max="9031" width="3.75" style="163" customWidth="1"/>
    <col min="9032" max="9032" width="4" style="163" customWidth="1"/>
    <col min="9033" max="9033" width="2.875" style="163" customWidth="1"/>
    <col min="9034" max="9034" width="3.625" style="163" customWidth="1"/>
    <col min="9035" max="9216" width="9" style="163"/>
    <col min="9217" max="9217" width="1" style="163" customWidth="1"/>
    <col min="9218" max="9218" width="4.625" style="163" customWidth="1"/>
    <col min="9219" max="9219" width="2.125" style="163" customWidth="1"/>
    <col min="9220" max="9220" width="6.5" style="163" customWidth="1"/>
    <col min="9221" max="9221" width="1.875" style="163" customWidth="1"/>
    <col min="9222" max="9222" width="7.625" style="163" customWidth="1"/>
    <col min="9223" max="9223" width="4.625" style="163" customWidth="1"/>
    <col min="9224" max="9224" width="10.625" style="163" customWidth="1"/>
    <col min="9225" max="9225" width="7.625" style="163" customWidth="1"/>
    <col min="9226" max="9226" width="3.375" style="163" customWidth="1"/>
    <col min="9227" max="9227" width="12.625" style="163" customWidth="1"/>
    <col min="9228" max="9228" width="13.25" style="163" customWidth="1"/>
    <col min="9229" max="9230" width="8.5" style="163" customWidth="1"/>
    <col min="9231" max="9233" width="5.875" style="163" customWidth="1"/>
    <col min="9234" max="9234" width="1.375" style="163" customWidth="1"/>
    <col min="9235" max="9236" width="18.125" style="163" customWidth="1"/>
    <col min="9237" max="9244" width="5.625" style="163" customWidth="1"/>
    <col min="9245" max="9273" width="3.75" style="163" customWidth="1"/>
    <col min="9274" max="9281" width="4.75" style="163" customWidth="1"/>
    <col min="9282" max="9282" width="6.5" style="163" customWidth="1"/>
    <col min="9283" max="9287" width="3.75" style="163" customWidth="1"/>
    <col min="9288" max="9288" width="4" style="163" customWidth="1"/>
    <col min="9289" max="9289" width="2.875" style="163" customWidth="1"/>
    <col min="9290" max="9290" width="3.625" style="163" customWidth="1"/>
    <col min="9291" max="9472" width="9" style="163"/>
    <col min="9473" max="9473" width="1" style="163" customWidth="1"/>
    <col min="9474" max="9474" width="4.625" style="163" customWidth="1"/>
    <col min="9475" max="9475" width="2.125" style="163" customWidth="1"/>
    <col min="9476" max="9476" width="6.5" style="163" customWidth="1"/>
    <col min="9477" max="9477" width="1.875" style="163" customWidth="1"/>
    <col min="9478" max="9478" width="7.625" style="163" customWidth="1"/>
    <col min="9479" max="9479" width="4.625" style="163" customWidth="1"/>
    <col min="9480" max="9480" width="10.625" style="163" customWidth="1"/>
    <col min="9481" max="9481" width="7.625" style="163" customWidth="1"/>
    <col min="9482" max="9482" width="3.375" style="163" customWidth="1"/>
    <col min="9483" max="9483" width="12.625" style="163" customWidth="1"/>
    <col min="9484" max="9484" width="13.25" style="163" customWidth="1"/>
    <col min="9485" max="9486" width="8.5" style="163" customWidth="1"/>
    <col min="9487" max="9489" width="5.875" style="163" customWidth="1"/>
    <col min="9490" max="9490" width="1.375" style="163" customWidth="1"/>
    <col min="9491" max="9492" width="18.125" style="163" customWidth="1"/>
    <col min="9493" max="9500" width="5.625" style="163" customWidth="1"/>
    <col min="9501" max="9529" width="3.75" style="163" customWidth="1"/>
    <col min="9530" max="9537" width="4.75" style="163" customWidth="1"/>
    <col min="9538" max="9538" width="6.5" style="163" customWidth="1"/>
    <col min="9539" max="9543" width="3.75" style="163" customWidth="1"/>
    <col min="9544" max="9544" width="4" style="163" customWidth="1"/>
    <col min="9545" max="9545" width="2.875" style="163" customWidth="1"/>
    <col min="9546" max="9546" width="3.625" style="163" customWidth="1"/>
    <col min="9547" max="9728" width="9" style="163"/>
    <col min="9729" max="9729" width="1" style="163" customWidth="1"/>
    <col min="9730" max="9730" width="4.625" style="163" customWidth="1"/>
    <col min="9731" max="9731" width="2.125" style="163" customWidth="1"/>
    <col min="9732" max="9732" width="6.5" style="163" customWidth="1"/>
    <col min="9733" max="9733" width="1.875" style="163" customWidth="1"/>
    <col min="9734" max="9734" width="7.625" style="163" customWidth="1"/>
    <col min="9735" max="9735" width="4.625" style="163" customWidth="1"/>
    <col min="9736" max="9736" width="10.625" style="163" customWidth="1"/>
    <col min="9737" max="9737" width="7.625" style="163" customWidth="1"/>
    <col min="9738" max="9738" width="3.375" style="163" customWidth="1"/>
    <col min="9739" max="9739" width="12.625" style="163" customWidth="1"/>
    <col min="9740" max="9740" width="13.25" style="163" customWidth="1"/>
    <col min="9741" max="9742" width="8.5" style="163" customWidth="1"/>
    <col min="9743" max="9745" width="5.875" style="163" customWidth="1"/>
    <col min="9746" max="9746" width="1.375" style="163" customWidth="1"/>
    <col min="9747" max="9748" width="18.125" style="163" customWidth="1"/>
    <col min="9749" max="9756" width="5.625" style="163" customWidth="1"/>
    <col min="9757" max="9785" width="3.75" style="163" customWidth="1"/>
    <col min="9786" max="9793" width="4.75" style="163" customWidth="1"/>
    <col min="9794" max="9794" width="6.5" style="163" customWidth="1"/>
    <col min="9795" max="9799" width="3.75" style="163" customWidth="1"/>
    <col min="9800" max="9800" width="4" style="163" customWidth="1"/>
    <col min="9801" max="9801" width="2.875" style="163" customWidth="1"/>
    <col min="9802" max="9802" width="3.625" style="163" customWidth="1"/>
    <col min="9803" max="9984" width="9" style="163"/>
    <col min="9985" max="9985" width="1" style="163" customWidth="1"/>
    <col min="9986" max="9986" width="4.625" style="163" customWidth="1"/>
    <col min="9987" max="9987" width="2.125" style="163" customWidth="1"/>
    <col min="9988" max="9988" width="6.5" style="163" customWidth="1"/>
    <col min="9989" max="9989" width="1.875" style="163" customWidth="1"/>
    <col min="9990" max="9990" width="7.625" style="163" customWidth="1"/>
    <col min="9991" max="9991" width="4.625" style="163" customWidth="1"/>
    <col min="9992" max="9992" width="10.625" style="163" customWidth="1"/>
    <col min="9993" max="9993" width="7.625" style="163" customWidth="1"/>
    <col min="9994" max="9994" width="3.375" style="163" customWidth="1"/>
    <col min="9995" max="9995" width="12.625" style="163" customWidth="1"/>
    <col min="9996" max="9996" width="13.25" style="163" customWidth="1"/>
    <col min="9997" max="9998" width="8.5" style="163" customWidth="1"/>
    <col min="9999" max="10001" width="5.875" style="163" customWidth="1"/>
    <col min="10002" max="10002" width="1.375" style="163" customWidth="1"/>
    <col min="10003" max="10004" width="18.125" style="163" customWidth="1"/>
    <col min="10005" max="10012" width="5.625" style="163" customWidth="1"/>
    <col min="10013" max="10041" width="3.75" style="163" customWidth="1"/>
    <col min="10042" max="10049" width="4.75" style="163" customWidth="1"/>
    <col min="10050" max="10050" width="6.5" style="163" customWidth="1"/>
    <col min="10051" max="10055" width="3.75" style="163" customWidth="1"/>
    <col min="10056" max="10056" width="4" style="163" customWidth="1"/>
    <col min="10057" max="10057" width="2.875" style="163" customWidth="1"/>
    <col min="10058" max="10058" width="3.625" style="163" customWidth="1"/>
    <col min="10059" max="10240" width="9" style="163"/>
    <col min="10241" max="10241" width="1" style="163" customWidth="1"/>
    <col min="10242" max="10242" width="4.625" style="163" customWidth="1"/>
    <col min="10243" max="10243" width="2.125" style="163" customWidth="1"/>
    <col min="10244" max="10244" width="6.5" style="163" customWidth="1"/>
    <col min="10245" max="10245" width="1.875" style="163" customWidth="1"/>
    <col min="10246" max="10246" width="7.625" style="163" customWidth="1"/>
    <col min="10247" max="10247" width="4.625" style="163" customWidth="1"/>
    <col min="10248" max="10248" width="10.625" style="163" customWidth="1"/>
    <col min="10249" max="10249" width="7.625" style="163" customWidth="1"/>
    <col min="10250" max="10250" width="3.375" style="163" customWidth="1"/>
    <col min="10251" max="10251" width="12.625" style="163" customWidth="1"/>
    <col min="10252" max="10252" width="13.25" style="163" customWidth="1"/>
    <col min="10253" max="10254" width="8.5" style="163" customWidth="1"/>
    <col min="10255" max="10257" width="5.875" style="163" customWidth="1"/>
    <col min="10258" max="10258" width="1.375" style="163" customWidth="1"/>
    <col min="10259" max="10260" width="18.125" style="163" customWidth="1"/>
    <col min="10261" max="10268" width="5.625" style="163" customWidth="1"/>
    <col min="10269" max="10297" width="3.75" style="163" customWidth="1"/>
    <col min="10298" max="10305" width="4.75" style="163" customWidth="1"/>
    <col min="10306" max="10306" width="6.5" style="163" customWidth="1"/>
    <col min="10307" max="10311" width="3.75" style="163" customWidth="1"/>
    <col min="10312" max="10312" width="4" style="163" customWidth="1"/>
    <col min="10313" max="10313" width="2.875" style="163" customWidth="1"/>
    <col min="10314" max="10314" width="3.625" style="163" customWidth="1"/>
    <col min="10315" max="10496" width="9" style="163"/>
    <col min="10497" max="10497" width="1" style="163" customWidth="1"/>
    <col min="10498" max="10498" width="4.625" style="163" customWidth="1"/>
    <col min="10499" max="10499" width="2.125" style="163" customWidth="1"/>
    <col min="10500" max="10500" width="6.5" style="163" customWidth="1"/>
    <col min="10501" max="10501" width="1.875" style="163" customWidth="1"/>
    <col min="10502" max="10502" width="7.625" style="163" customWidth="1"/>
    <col min="10503" max="10503" width="4.625" style="163" customWidth="1"/>
    <col min="10504" max="10504" width="10.625" style="163" customWidth="1"/>
    <col min="10505" max="10505" width="7.625" style="163" customWidth="1"/>
    <col min="10506" max="10506" width="3.375" style="163" customWidth="1"/>
    <col min="10507" max="10507" width="12.625" style="163" customWidth="1"/>
    <col min="10508" max="10508" width="13.25" style="163" customWidth="1"/>
    <col min="10509" max="10510" width="8.5" style="163" customWidth="1"/>
    <col min="10511" max="10513" width="5.875" style="163" customWidth="1"/>
    <col min="10514" max="10514" width="1.375" style="163" customWidth="1"/>
    <col min="10515" max="10516" width="18.125" style="163" customWidth="1"/>
    <col min="10517" max="10524" width="5.625" style="163" customWidth="1"/>
    <col min="10525" max="10553" width="3.75" style="163" customWidth="1"/>
    <col min="10554" max="10561" width="4.75" style="163" customWidth="1"/>
    <col min="10562" max="10562" width="6.5" style="163" customWidth="1"/>
    <col min="10563" max="10567" width="3.75" style="163" customWidth="1"/>
    <col min="10568" max="10568" width="4" style="163" customWidth="1"/>
    <col min="10569" max="10569" width="2.875" style="163" customWidth="1"/>
    <col min="10570" max="10570" width="3.625" style="163" customWidth="1"/>
    <col min="10571" max="10752" width="9" style="163"/>
    <col min="10753" max="10753" width="1" style="163" customWidth="1"/>
    <col min="10754" max="10754" width="4.625" style="163" customWidth="1"/>
    <col min="10755" max="10755" width="2.125" style="163" customWidth="1"/>
    <col min="10756" max="10756" width="6.5" style="163" customWidth="1"/>
    <col min="10757" max="10757" width="1.875" style="163" customWidth="1"/>
    <col min="10758" max="10758" width="7.625" style="163" customWidth="1"/>
    <col min="10759" max="10759" width="4.625" style="163" customWidth="1"/>
    <col min="10760" max="10760" width="10.625" style="163" customWidth="1"/>
    <col min="10761" max="10761" width="7.625" style="163" customWidth="1"/>
    <col min="10762" max="10762" width="3.375" style="163" customWidth="1"/>
    <col min="10763" max="10763" width="12.625" style="163" customWidth="1"/>
    <col min="10764" max="10764" width="13.25" style="163" customWidth="1"/>
    <col min="10765" max="10766" width="8.5" style="163" customWidth="1"/>
    <col min="10767" max="10769" width="5.875" style="163" customWidth="1"/>
    <col min="10770" max="10770" width="1.375" style="163" customWidth="1"/>
    <col min="10771" max="10772" width="18.125" style="163" customWidth="1"/>
    <col min="10773" max="10780" width="5.625" style="163" customWidth="1"/>
    <col min="10781" max="10809" width="3.75" style="163" customWidth="1"/>
    <col min="10810" max="10817" width="4.75" style="163" customWidth="1"/>
    <col min="10818" max="10818" width="6.5" style="163" customWidth="1"/>
    <col min="10819" max="10823" width="3.75" style="163" customWidth="1"/>
    <col min="10824" max="10824" width="4" style="163" customWidth="1"/>
    <col min="10825" max="10825" width="2.875" style="163" customWidth="1"/>
    <col min="10826" max="10826" width="3.625" style="163" customWidth="1"/>
    <col min="10827" max="11008" width="9" style="163"/>
    <col min="11009" max="11009" width="1" style="163" customWidth="1"/>
    <col min="11010" max="11010" width="4.625" style="163" customWidth="1"/>
    <col min="11011" max="11011" width="2.125" style="163" customWidth="1"/>
    <col min="11012" max="11012" width="6.5" style="163" customWidth="1"/>
    <col min="11013" max="11013" width="1.875" style="163" customWidth="1"/>
    <col min="11014" max="11014" width="7.625" style="163" customWidth="1"/>
    <col min="11015" max="11015" width="4.625" style="163" customWidth="1"/>
    <col min="11016" max="11016" width="10.625" style="163" customWidth="1"/>
    <col min="11017" max="11017" width="7.625" style="163" customWidth="1"/>
    <col min="11018" max="11018" width="3.375" style="163" customWidth="1"/>
    <col min="11019" max="11019" width="12.625" style="163" customWidth="1"/>
    <col min="11020" max="11020" width="13.25" style="163" customWidth="1"/>
    <col min="11021" max="11022" width="8.5" style="163" customWidth="1"/>
    <col min="11023" max="11025" width="5.875" style="163" customWidth="1"/>
    <col min="11026" max="11026" width="1.375" style="163" customWidth="1"/>
    <col min="11027" max="11028" width="18.125" style="163" customWidth="1"/>
    <col min="11029" max="11036" width="5.625" style="163" customWidth="1"/>
    <col min="11037" max="11065" width="3.75" style="163" customWidth="1"/>
    <col min="11066" max="11073" width="4.75" style="163" customWidth="1"/>
    <col min="11074" max="11074" width="6.5" style="163" customWidth="1"/>
    <col min="11075" max="11079" width="3.75" style="163" customWidth="1"/>
    <col min="11080" max="11080" width="4" style="163" customWidth="1"/>
    <col min="11081" max="11081" width="2.875" style="163" customWidth="1"/>
    <col min="11082" max="11082" width="3.625" style="163" customWidth="1"/>
    <col min="11083" max="11264" width="9" style="163"/>
    <col min="11265" max="11265" width="1" style="163" customWidth="1"/>
    <col min="11266" max="11266" width="4.625" style="163" customWidth="1"/>
    <col min="11267" max="11267" width="2.125" style="163" customWidth="1"/>
    <col min="11268" max="11268" width="6.5" style="163" customWidth="1"/>
    <col min="11269" max="11269" width="1.875" style="163" customWidth="1"/>
    <col min="11270" max="11270" width="7.625" style="163" customWidth="1"/>
    <col min="11271" max="11271" width="4.625" style="163" customWidth="1"/>
    <col min="11272" max="11272" width="10.625" style="163" customWidth="1"/>
    <col min="11273" max="11273" width="7.625" style="163" customWidth="1"/>
    <col min="11274" max="11274" width="3.375" style="163" customWidth="1"/>
    <col min="11275" max="11275" width="12.625" style="163" customWidth="1"/>
    <col min="11276" max="11276" width="13.25" style="163" customWidth="1"/>
    <col min="11277" max="11278" width="8.5" style="163" customWidth="1"/>
    <col min="11279" max="11281" width="5.875" style="163" customWidth="1"/>
    <col min="11282" max="11282" width="1.375" style="163" customWidth="1"/>
    <col min="11283" max="11284" width="18.125" style="163" customWidth="1"/>
    <col min="11285" max="11292" width="5.625" style="163" customWidth="1"/>
    <col min="11293" max="11321" width="3.75" style="163" customWidth="1"/>
    <col min="11322" max="11329" width="4.75" style="163" customWidth="1"/>
    <col min="11330" max="11330" width="6.5" style="163" customWidth="1"/>
    <col min="11331" max="11335" width="3.75" style="163" customWidth="1"/>
    <col min="11336" max="11336" width="4" style="163" customWidth="1"/>
    <col min="11337" max="11337" width="2.875" style="163" customWidth="1"/>
    <col min="11338" max="11338" width="3.625" style="163" customWidth="1"/>
    <col min="11339" max="11520" width="9" style="163"/>
    <col min="11521" max="11521" width="1" style="163" customWidth="1"/>
    <col min="11522" max="11522" width="4.625" style="163" customWidth="1"/>
    <col min="11523" max="11523" width="2.125" style="163" customWidth="1"/>
    <col min="11524" max="11524" width="6.5" style="163" customWidth="1"/>
    <col min="11525" max="11525" width="1.875" style="163" customWidth="1"/>
    <col min="11526" max="11526" width="7.625" style="163" customWidth="1"/>
    <col min="11527" max="11527" width="4.625" style="163" customWidth="1"/>
    <col min="11528" max="11528" width="10.625" style="163" customWidth="1"/>
    <col min="11529" max="11529" width="7.625" style="163" customWidth="1"/>
    <col min="11530" max="11530" width="3.375" style="163" customWidth="1"/>
    <col min="11531" max="11531" width="12.625" style="163" customWidth="1"/>
    <col min="11532" max="11532" width="13.25" style="163" customWidth="1"/>
    <col min="11533" max="11534" width="8.5" style="163" customWidth="1"/>
    <col min="11535" max="11537" width="5.875" style="163" customWidth="1"/>
    <col min="11538" max="11538" width="1.375" style="163" customWidth="1"/>
    <col min="11539" max="11540" width="18.125" style="163" customWidth="1"/>
    <col min="11541" max="11548" width="5.625" style="163" customWidth="1"/>
    <col min="11549" max="11577" width="3.75" style="163" customWidth="1"/>
    <col min="11578" max="11585" width="4.75" style="163" customWidth="1"/>
    <col min="11586" max="11586" width="6.5" style="163" customWidth="1"/>
    <col min="11587" max="11591" width="3.75" style="163" customWidth="1"/>
    <col min="11592" max="11592" width="4" style="163" customWidth="1"/>
    <col min="11593" max="11593" width="2.875" style="163" customWidth="1"/>
    <col min="11594" max="11594" width="3.625" style="163" customWidth="1"/>
    <col min="11595" max="11776" width="9" style="163"/>
    <col min="11777" max="11777" width="1" style="163" customWidth="1"/>
    <col min="11778" max="11778" width="4.625" style="163" customWidth="1"/>
    <col min="11779" max="11779" width="2.125" style="163" customWidth="1"/>
    <col min="11780" max="11780" width="6.5" style="163" customWidth="1"/>
    <col min="11781" max="11781" width="1.875" style="163" customWidth="1"/>
    <col min="11782" max="11782" width="7.625" style="163" customWidth="1"/>
    <col min="11783" max="11783" width="4.625" style="163" customWidth="1"/>
    <col min="11784" max="11784" width="10.625" style="163" customWidth="1"/>
    <col min="11785" max="11785" width="7.625" style="163" customWidth="1"/>
    <col min="11786" max="11786" width="3.375" style="163" customWidth="1"/>
    <col min="11787" max="11787" width="12.625" style="163" customWidth="1"/>
    <col min="11788" max="11788" width="13.25" style="163" customWidth="1"/>
    <col min="11789" max="11790" width="8.5" style="163" customWidth="1"/>
    <col min="11791" max="11793" width="5.875" style="163" customWidth="1"/>
    <col min="11794" max="11794" width="1.375" style="163" customWidth="1"/>
    <col min="11795" max="11796" width="18.125" style="163" customWidth="1"/>
    <col min="11797" max="11804" width="5.625" style="163" customWidth="1"/>
    <col min="11805" max="11833" width="3.75" style="163" customWidth="1"/>
    <col min="11834" max="11841" width="4.75" style="163" customWidth="1"/>
    <col min="11842" max="11842" width="6.5" style="163" customWidth="1"/>
    <col min="11843" max="11847" width="3.75" style="163" customWidth="1"/>
    <col min="11848" max="11848" width="4" style="163" customWidth="1"/>
    <col min="11849" max="11849" width="2.875" style="163" customWidth="1"/>
    <col min="11850" max="11850" width="3.625" style="163" customWidth="1"/>
    <col min="11851" max="12032" width="9" style="163"/>
    <col min="12033" max="12033" width="1" style="163" customWidth="1"/>
    <col min="12034" max="12034" width="4.625" style="163" customWidth="1"/>
    <col min="12035" max="12035" width="2.125" style="163" customWidth="1"/>
    <col min="12036" max="12036" width="6.5" style="163" customWidth="1"/>
    <col min="12037" max="12037" width="1.875" style="163" customWidth="1"/>
    <col min="12038" max="12038" width="7.625" style="163" customWidth="1"/>
    <col min="12039" max="12039" width="4.625" style="163" customWidth="1"/>
    <col min="12040" max="12040" width="10.625" style="163" customWidth="1"/>
    <col min="12041" max="12041" width="7.625" style="163" customWidth="1"/>
    <col min="12042" max="12042" width="3.375" style="163" customWidth="1"/>
    <col min="12043" max="12043" width="12.625" style="163" customWidth="1"/>
    <col min="12044" max="12044" width="13.25" style="163" customWidth="1"/>
    <col min="12045" max="12046" width="8.5" style="163" customWidth="1"/>
    <col min="12047" max="12049" width="5.875" style="163" customWidth="1"/>
    <col min="12050" max="12050" width="1.375" style="163" customWidth="1"/>
    <col min="12051" max="12052" width="18.125" style="163" customWidth="1"/>
    <col min="12053" max="12060" width="5.625" style="163" customWidth="1"/>
    <col min="12061" max="12089" width="3.75" style="163" customWidth="1"/>
    <col min="12090" max="12097" width="4.75" style="163" customWidth="1"/>
    <col min="12098" max="12098" width="6.5" style="163" customWidth="1"/>
    <col min="12099" max="12103" width="3.75" style="163" customWidth="1"/>
    <col min="12104" max="12104" width="4" style="163" customWidth="1"/>
    <col min="12105" max="12105" width="2.875" style="163" customWidth="1"/>
    <col min="12106" max="12106" width="3.625" style="163" customWidth="1"/>
    <col min="12107" max="12288" width="9" style="163"/>
    <col min="12289" max="12289" width="1" style="163" customWidth="1"/>
    <col min="12290" max="12290" width="4.625" style="163" customWidth="1"/>
    <col min="12291" max="12291" width="2.125" style="163" customWidth="1"/>
    <col min="12292" max="12292" width="6.5" style="163" customWidth="1"/>
    <col min="12293" max="12293" width="1.875" style="163" customWidth="1"/>
    <col min="12294" max="12294" width="7.625" style="163" customWidth="1"/>
    <col min="12295" max="12295" width="4.625" style="163" customWidth="1"/>
    <col min="12296" max="12296" width="10.625" style="163" customWidth="1"/>
    <col min="12297" max="12297" width="7.625" style="163" customWidth="1"/>
    <col min="12298" max="12298" width="3.375" style="163" customWidth="1"/>
    <col min="12299" max="12299" width="12.625" style="163" customWidth="1"/>
    <col min="12300" max="12300" width="13.25" style="163" customWidth="1"/>
    <col min="12301" max="12302" width="8.5" style="163" customWidth="1"/>
    <col min="12303" max="12305" width="5.875" style="163" customWidth="1"/>
    <col min="12306" max="12306" width="1.375" style="163" customWidth="1"/>
    <col min="12307" max="12308" width="18.125" style="163" customWidth="1"/>
    <col min="12309" max="12316" width="5.625" style="163" customWidth="1"/>
    <col min="12317" max="12345" width="3.75" style="163" customWidth="1"/>
    <col min="12346" max="12353" width="4.75" style="163" customWidth="1"/>
    <col min="12354" max="12354" width="6.5" style="163" customWidth="1"/>
    <col min="12355" max="12359" width="3.75" style="163" customWidth="1"/>
    <col min="12360" max="12360" width="4" style="163" customWidth="1"/>
    <col min="12361" max="12361" width="2.875" style="163" customWidth="1"/>
    <col min="12362" max="12362" width="3.625" style="163" customWidth="1"/>
    <col min="12363" max="12544" width="9" style="163"/>
    <col min="12545" max="12545" width="1" style="163" customWidth="1"/>
    <col min="12546" max="12546" width="4.625" style="163" customWidth="1"/>
    <col min="12547" max="12547" width="2.125" style="163" customWidth="1"/>
    <col min="12548" max="12548" width="6.5" style="163" customWidth="1"/>
    <col min="12549" max="12549" width="1.875" style="163" customWidth="1"/>
    <col min="12550" max="12550" width="7.625" style="163" customWidth="1"/>
    <col min="12551" max="12551" width="4.625" style="163" customWidth="1"/>
    <col min="12552" max="12552" width="10.625" style="163" customWidth="1"/>
    <col min="12553" max="12553" width="7.625" style="163" customWidth="1"/>
    <col min="12554" max="12554" width="3.375" style="163" customWidth="1"/>
    <col min="12555" max="12555" width="12.625" style="163" customWidth="1"/>
    <col min="12556" max="12556" width="13.25" style="163" customWidth="1"/>
    <col min="12557" max="12558" width="8.5" style="163" customWidth="1"/>
    <col min="12559" max="12561" width="5.875" style="163" customWidth="1"/>
    <col min="12562" max="12562" width="1.375" style="163" customWidth="1"/>
    <col min="12563" max="12564" width="18.125" style="163" customWidth="1"/>
    <col min="12565" max="12572" width="5.625" style="163" customWidth="1"/>
    <col min="12573" max="12601" width="3.75" style="163" customWidth="1"/>
    <col min="12602" max="12609" width="4.75" style="163" customWidth="1"/>
    <col min="12610" max="12610" width="6.5" style="163" customWidth="1"/>
    <col min="12611" max="12615" width="3.75" style="163" customWidth="1"/>
    <col min="12616" max="12616" width="4" style="163" customWidth="1"/>
    <col min="12617" max="12617" width="2.875" style="163" customWidth="1"/>
    <col min="12618" max="12618" width="3.625" style="163" customWidth="1"/>
    <col min="12619" max="12800" width="9" style="163"/>
    <col min="12801" max="12801" width="1" style="163" customWidth="1"/>
    <col min="12802" max="12802" width="4.625" style="163" customWidth="1"/>
    <col min="12803" max="12803" width="2.125" style="163" customWidth="1"/>
    <col min="12804" max="12804" width="6.5" style="163" customWidth="1"/>
    <col min="12805" max="12805" width="1.875" style="163" customWidth="1"/>
    <col min="12806" max="12806" width="7.625" style="163" customWidth="1"/>
    <col min="12807" max="12807" width="4.625" style="163" customWidth="1"/>
    <col min="12808" max="12808" width="10.625" style="163" customWidth="1"/>
    <col min="12809" max="12809" width="7.625" style="163" customWidth="1"/>
    <col min="12810" max="12810" width="3.375" style="163" customWidth="1"/>
    <col min="12811" max="12811" width="12.625" style="163" customWidth="1"/>
    <col min="12812" max="12812" width="13.25" style="163" customWidth="1"/>
    <col min="12813" max="12814" width="8.5" style="163" customWidth="1"/>
    <col min="12815" max="12817" width="5.875" style="163" customWidth="1"/>
    <col min="12818" max="12818" width="1.375" style="163" customWidth="1"/>
    <col min="12819" max="12820" width="18.125" style="163" customWidth="1"/>
    <col min="12821" max="12828" width="5.625" style="163" customWidth="1"/>
    <col min="12829" max="12857" width="3.75" style="163" customWidth="1"/>
    <col min="12858" max="12865" width="4.75" style="163" customWidth="1"/>
    <col min="12866" max="12866" width="6.5" style="163" customWidth="1"/>
    <col min="12867" max="12871" width="3.75" style="163" customWidth="1"/>
    <col min="12872" max="12872" width="4" style="163" customWidth="1"/>
    <col min="12873" max="12873" width="2.875" style="163" customWidth="1"/>
    <col min="12874" max="12874" width="3.625" style="163" customWidth="1"/>
    <col min="12875" max="13056" width="9" style="163"/>
    <col min="13057" max="13057" width="1" style="163" customWidth="1"/>
    <col min="13058" max="13058" width="4.625" style="163" customWidth="1"/>
    <col min="13059" max="13059" width="2.125" style="163" customWidth="1"/>
    <col min="13060" max="13060" width="6.5" style="163" customWidth="1"/>
    <col min="13061" max="13061" width="1.875" style="163" customWidth="1"/>
    <col min="13062" max="13062" width="7.625" style="163" customWidth="1"/>
    <col min="13063" max="13063" width="4.625" style="163" customWidth="1"/>
    <col min="13064" max="13064" width="10.625" style="163" customWidth="1"/>
    <col min="13065" max="13065" width="7.625" style="163" customWidth="1"/>
    <col min="13066" max="13066" width="3.375" style="163" customWidth="1"/>
    <col min="13067" max="13067" width="12.625" style="163" customWidth="1"/>
    <col min="13068" max="13068" width="13.25" style="163" customWidth="1"/>
    <col min="13069" max="13070" width="8.5" style="163" customWidth="1"/>
    <col min="13071" max="13073" width="5.875" style="163" customWidth="1"/>
    <col min="13074" max="13074" width="1.375" style="163" customWidth="1"/>
    <col min="13075" max="13076" width="18.125" style="163" customWidth="1"/>
    <col min="13077" max="13084" width="5.625" style="163" customWidth="1"/>
    <col min="13085" max="13113" width="3.75" style="163" customWidth="1"/>
    <col min="13114" max="13121" width="4.75" style="163" customWidth="1"/>
    <col min="13122" max="13122" width="6.5" style="163" customWidth="1"/>
    <col min="13123" max="13127" width="3.75" style="163" customWidth="1"/>
    <col min="13128" max="13128" width="4" style="163" customWidth="1"/>
    <col min="13129" max="13129" width="2.875" style="163" customWidth="1"/>
    <col min="13130" max="13130" width="3.625" style="163" customWidth="1"/>
    <col min="13131" max="13312" width="9" style="163"/>
    <col min="13313" max="13313" width="1" style="163" customWidth="1"/>
    <col min="13314" max="13314" width="4.625" style="163" customWidth="1"/>
    <col min="13315" max="13315" width="2.125" style="163" customWidth="1"/>
    <col min="13316" max="13316" width="6.5" style="163" customWidth="1"/>
    <col min="13317" max="13317" width="1.875" style="163" customWidth="1"/>
    <col min="13318" max="13318" width="7.625" style="163" customWidth="1"/>
    <col min="13319" max="13319" width="4.625" style="163" customWidth="1"/>
    <col min="13320" max="13320" width="10.625" style="163" customWidth="1"/>
    <col min="13321" max="13321" width="7.625" style="163" customWidth="1"/>
    <col min="13322" max="13322" width="3.375" style="163" customWidth="1"/>
    <col min="13323" max="13323" width="12.625" style="163" customWidth="1"/>
    <col min="13324" max="13324" width="13.25" style="163" customWidth="1"/>
    <col min="13325" max="13326" width="8.5" style="163" customWidth="1"/>
    <col min="13327" max="13329" width="5.875" style="163" customWidth="1"/>
    <col min="13330" max="13330" width="1.375" style="163" customWidth="1"/>
    <col min="13331" max="13332" width="18.125" style="163" customWidth="1"/>
    <col min="13333" max="13340" width="5.625" style="163" customWidth="1"/>
    <col min="13341" max="13369" width="3.75" style="163" customWidth="1"/>
    <col min="13370" max="13377" width="4.75" style="163" customWidth="1"/>
    <col min="13378" max="13378" width="6.5" style="163" customWidth="1"/>
    <col min="13379" max="13383" width="3.75" style="163" customWidth="1"/>
    <col min="13384" max="13384" width="4" style="163" customWidth="1"/>
    <col min="13385" max="13385" width="2.875" style="163" customWidth="1"/>
    <col min="13386" max="13386" width="3.625" style="163" customWidth="1"/>
    <col min="13387" max="13568" width="9" style="163"/>
    <col min="13569" max="13569" width="1" style="163" customWidth="1"/>
    <col min="13570" max="13570" width="4.625" style="163" customWidth="1"/>
    <col min="13571" max="13571" width="2.125" style="163" customWidth="1"/>
    <col min="13572" max="13572" width="6.5" style="163" customWidth="1"/>
    <col min="13573" max="13573" width="1.875" style="163" customWidth="1"/>
    <col min="13574" max="13574" width="7.625" style="163" customWidth="1"/>
    <col min="13575" max="13575" width="4.625" style="163" customWidth="1"/>
    <col min="13576" max="13576" width="10.625" style="163" customWidth="1"/>
    <col min="13577" max="13577" width="7.625" style="163" customWidth="1"/>
    <col min="13578" max="13578" width="3.375" style="163" customWidth="1"/>
    <col min="13579" max="13579" width="12.625" style="163" customWidth="1"/>
    <col min="13580" max="13580" width="13.25" style="163" customWidth="1"/>
    <col min="13581" max="13582" width="8.5" style="163" customWidth="1"/>
    <col min="13583" max="13585" width="5.875" style="163" customWidth="1"/>
    <col min="13586" max="13586" width="1.375" style="163" customWidth="1"/>
    <col min="13587" max="13588" width="18.125" style="163" customWidth="1"/>
    <col min="13589" max="13596" width="5.625" style="163" customWidth="1"/>
    <col min="13597" max="13625" width="3.75" style="163" customWidth="1"/>
    <col min="13626" max="13633" width="4.75" style="163" customWidth="1"/>
    <col min="13634" max="13634" width="6.5" style="163" customWidth="1"/>
    <col min="13635" max="13639" width="3.75" style="163" customWidth="1"/>
    <col min="13640" max="13640" width="4" style="163" customWidth="1"/>
    <col min="13641" max="13641" width="2.875" style="163" customWidth="1"/>
    <col min="13642" max="13642" width="3.625" style="163" customWidth="1"/>
    <col min="13643" max="13824" width="9" style="163"/>
    <col min="13825" max="13825" width="1" style="163" customWidth="1"/>
    <col min="13826" max="13826" width="4.625" style="163" customWidth="1"/>
    <col min="13827" max="13827" width="2.125" style="163" customWidth="1"/>
    <col min="13828" max="13828" width="6.5" style="163" customWidth="1"/>
    <col min="13829" max="13829" width="1.875" style="163" customWidth="1"/>
    <col min="13830" max="13830" width="7.625" style="163" customWidth="1"/>
    <col min="13831" max="13831" width="4.625" style="163" customWidth="1"/>
    <col min="13832" max="13832" width="10.625" style="163" customWidth="1"/>
    <col min="13833" max="13833" width="7.625" style="163" customWidth="1"/>
    <col min="13834" max="13834" width="3.375" style="163" customWidth="1"/>
    <col min="13835" max="13835" width="12.625" style="163" customWidth="1"/>
    <col min="13836" max="13836" width="13.25" style="163" customWidth="1"/>
    <col min="13837" max="13838" width="8.5" style="163" customWidth="1"/>
    <col min="13839" max="13841" width="5.875" style="163" customWidth="1"/>
    <col min="13842" max="13842" width="1.375" style="163" customWidth="1"/>
    <col min="13843" max="13844" width="18.125" style="163" customWidth="1"/>
    <col min="13845" max="13852" width="5.625" style="163" customWidth="1"/>
    <col min="13853" max="13881" width="3.75" style="163" customWidth="1"/>
    <col min="13882" max="13889" width="4.75" style="163" customWidth="1"/>
    <col min="13890" max="13890" width="6.5" style="163" customWidth="1"/>
    <col min="13891" max="13895" width="3.75" style="163" customWidth="1"/>
    <col min="13896" max="13896" width="4" style="163" customWidth="1"/>
    <col min="13897" max="13897" width="2.875" style="163" customWidth="1"/>
    <col min="13898" max="13898" width="3.625" style="163" customWidth="1"/>
    <col min="13899" max="14080" width="9" style="163"/>
    <col min="14081" max="14081" width="1" style="163" customWidth="1"/>
    <col min="14082" max="14082" width="4.625" style="163" customWidth="1"/>
    <col min="14083" max="14083" width="2.125" style="163" customWidth="1"/>
    <col min="14084" max="14084" width="6.5" style="163" customWidth="1"/>
    <col min="14085" max="14085" width="1.875" style="163" customWidth="1"/>
    <col min="14086" max="14086" width="7.625" style="163" customWidth="1"/>
    <col min="14087" max="14087" width="4.625" style="163" customWidth="1"/>
    <col min="14088" max="14088" width="10.625" style="163" customWidth="1"/>
    <col min="14089" max="14089" width="7.625" style="163" customWidth="1"/>
    <col min="14090" max="14090" width="3.375" style="163" customWidth="1"/>
    <col min="14091" max="14091" width="12.625" style="163" customWidth="1"/>
    <col min="14092" max="14092" width="13.25" style="163" customWidth="1"/>
    <col min="14093" max="14094" width="8.5" style="163" customWidth="1"/>
    <col min="14095" max="14097" width="5.875" style="163" customWidth="1"/>
    <col min="14098" max="14098" width="1.375" style="163" customWidth="1"/>
    <col min="14099" max="14100" width="18.125" style="163" customWidth="1"/>
    <col min="14101" max="14108" width="5.625" style="163" customWidth="1"/>
    <col min="14109" max="14137" width="3.75" style="163" customWidth="1"/>
    <col min="14138" max="14145" width="4.75" style="163" customWidth="1"/>
    <col min="14146" max="14146" width="6.5" style="163" customWidth="1"/>
    <col min="14147" max="14151" width="3.75" style="163" customWidth="1"/>
    <col min="14152" max="14152" width="4" style="163" customWidth="1"/>
    <col min="14153" max="14153" width="2.875" style="163" customWidth="1"/>
    <col min="14154" max="14154" width="3.625" style="163" customWidth="1"/>
    <col min="14155" max="14336" width="9" style="163"/>
    <col min="14337" max="14337" width="1" style="163" customWidth="1"/>
    <col min="14338" max="14338" width="4.625" style="163" customWidth="1"/>
    <col min="14339" max="14339" width="2.125" style="163" customWidth="1"/>
    <col min="14340" max="14340" width="6.5" style="163" customWidth="1"/>
    <col min="14341" max="14341" width="1.875" style="163" customWidth="1"/>
    <col min="14342" max="14342" width="7.625" style="163" customWidth="1"/>
    <col min="14343" max="14343" width="4.625" style="163" customWidth="1"/>
    <col min="14344" max="14344" width="10.625" style="163" customWidth="1"/>
    <col min="14345" max="14345" width="7.625" style="163" customWidth="1"/>
    <col min="14346" max="14346" width="3.375" style="163" customWidth="1"/>
    <col min="14347" max="14347" width="12.625" style="163" customWidth="1"/>
    <col min="14348" max="14348" width="13.25" style="163" customWidth="1"/>
    <col min="14349" max="14350" width="8.5" style="163" customWidth="1"/>
    <col min="14351" max="14353" width="5.875" style="163" customWidth="1"/>
    <col min="14354" max="14354" width="1.375" style="163" customWidth="1"/>
    <col min="14355" max="14356" width="18.125" style="163" customWidth="1"/>
    <col min="14357" max="14364" width="5.625" style="163" customWidth="1"/>
    <col min="14365" max="14393" width="3.75" style="163" customWidth="1"/>
    <col min="14394" max="14401" width="4.75" style="163" customWidth="1"/>
    <col min="14402" max="14402" width="6.5" style="163" customWidth="1"/>
    <col min="14403" max="14407" width="3.75" style="163" customWidth="1"/>
    <col min="14408" max="14408" width="4" style="163" customWidth="1"/>
    <col min="14409" max="14409" width="2.875" style="163" customWidth="1"/>
    <col min="14410" max="14410" width="3.625" style="163" customWidth="1"/>
    <col min="14411" max="14592" width="9" style="163"/>
    <col min="14593" max="14593" width="1" style="163" customWidth="1"/>
    <col min="14594" max="14594" width="4.625" style="163" customWidth="1"/>
    <col min="14595" max="14595" width="2.125" style="163" customWidth="1"/>
    <col min="14596" max="14596" width="6.5" style="163" customWidth="1"/>
    <col min="14597" max="14597" width="1.875" style="163" customWidth="1"/>
    <col min="14598" max="14598" width="7.625" style="163" customWidth="1"/>
    <col min="14599" max="14599" width="4.625" style="163" customWidth="1"/>
    <col min="14600" max="14600" width="10.625" style="163" customWidth="1"/>
    <col min="14601" max="14601" width="7.625" style="163" customWidth="1"/>
    <col min="14602" max="14602" width="3.375" style="163" customWidth="1"/>
    <col min="14603" max="14603" width="12.625" style="163" customWidth="1"/>
    <col min="14604" max="14604" width="13.25" style="163" customWidth="1"/>
    <col min="14605" max="14606" width="8.5" style="163" customWidth="1"/>
    <col min="14607" max="14609" width="5.875" style="163" customWidth="1"/>
    <col min="14610" max="14610" width="1.375" style="163" customWidth="1"/>
    <col min="14611" max="14612" width="18.125" style="163" customWidth="1"/>
    <col min="14613" max="14620" width="5.625" style="163" customWidth="1"/>
    <col min="14621" max="14649" width="3.75" style="163" customWidth="1"/>
    <col min="14650" max="14657" width="4.75" style="163" customWidth="1"/>
    <col min="14658" max="14658" width="6.5" style="163" customWidth="1"/>
    <col min="14659" max="14663" width="3.75" style="163" customWidth="1"/>
    <col min="14664" max="14664" width="4" style="163" customWidth="1"/>
    <col min="14665" max="14665" width="2.875" style="163" customWidth="1"/>
    <col min="14666" max="14666" width="3.625" style="163" customWidth="1"/>
    <col min="14667" max="14848" width="9" style="163"/>
    <col min="14849" max="14849" width="1" style="163" customWidth="1"/>
    <col min="14850" max="14850" width="4.625" style="163" customWidth="1"/>
    <col min="14851" max="14851" width="2.125" style="163" customWidth="1"/>
    <col min="14852" max="14852" width="6.5" style="163" customWidth="1"/>
    <col min="14853" max="14853" width="1.875" style="163" customWidth="1"/>
    <col min="14854" max="14854" width="7.625" style="163" customWidth="1"/>
    <col min="14855" max="14855" width="4.625" style="163" customWidth="1"/>
    <col min="14856" max="14856" width="10.625" style="163" customWidth="1"/>
    <col min="14857" max="14857" width="7.625" style="163" customWidth="1"/>
    <col min="14858" max="14858" width="3.375" style="163" customWidth="1"/>
    <col min="14859" max="14859" width="12.625" style="163" customWidth="1"/>
    <col min="14860" max="14860" width="13.25" style="163" customWidth="1"/>
    <col min="14861" max="14862" width="8.5" style="163" customWidth="1"/>
    <col min="14863" max="14865" width="5.875" style="163" customWidth="1"/>
    <col min="14866" max="14866" width="1.375" style="163" customWidth="1"/>
    <col min="14867" max="14868" width="18.125" style="163" customWidth="1"/>
    <col min="14869" max="14876" width="5.625" style="163" customWidth="1"/>
    <col min="14877" max="14905" width="3.75" style="163" customWidth="1"/>
    <col min="14906" max="14913" width="4.75" style="163" customWidth="1"/>
    <col min="14914" max="14914" width="6.5" style="163" customWidth="1"/>
    <col min="14915" max="14919" width="3.75" style="163" customWidth="1"/>
    <col min="14920" max="14920" width="4" style="163" customWidth="1"/>
    <col min="14921" max="14921" width="2.875" style="163" customWidth="1"/>
    <col min="14922" max="14922" width="3.625" style="163" customWidth="1"/>
    <col min="14923" max="15104" width="9" style="163"/>
    <col min="15105" max="15105" width="1" style="163" customWidth="1"/>
    <col min="15106" max="15106" width="4.625" style="163" customWidth="1"/>
    <col min="15107" max="15107" width="2.125" style="163" customWidth="1"/>
    <col min="15108" max="15108" width="6.5" style="163" customWidth="1"/>
    <col min="15109" max="15109" width="1.875" style="163" customWidth="1"/>
    <col min="15110" max="15110" width="7.625" style="163" customWidth="1"/>
    <col min="15111" max="15111" width="4.625" style="163" customWidth="1"/>
    <col min="15112" max="15112" width="10.625" style="163" customWidth="1"/>
    <col min="15113" max="15113" width="7.625" style="163" customWidth="1"/>
    <col min="15114" max="15114" width="3.375" style="163" customWidth="1"/>
    <col min="15115" max="15115" width="12.625" style="163" customWidth="1"/>
    <col min="15116" max="15116" width="13.25" style="163" customWidth="1"/>
    <col min="15117" max="15118" width="8.5" style="163" customWidth="1"/>
    <col min="15119" max="15121" width="5.875" style="163" customWidth="1"/>
    <col min="15122" max="15122" width="1.375" style="163" customWidth="1"/>
    <col min="15123" max="15124" width="18.125" style="163" customWidth="1"/>
    <col min="15125" max="15132" width="5.625" style="163" customWidth="1"/>
    <col min="15133" max="15161" width="3.75" style="163" customWidth="1"/>
    <col min="15162" max="15169" width="4.75" style="163" customWidth="1"/>
    <col min="15170" max="15170" width="6.5" style="163" customWidth="1"/>
    <col min="15171" max="15175" width="3.75" style="163" customWidth="1"/>
    <col min="15176" max="15176" width="4" style="163" customWidth="1"/>
    <col min="15177" max="15177" width="2.875" style="163" customWidth="1"/>
    <col min="15178" max="15178" width="3.625" style="163" customWidth="1"/>
    <col min="15179" max="15360" width="9" style="163"/>
    <col min="15361" max="15361" width="1" style="163" customWidth="1"/>
    <col min="15362" max="15362" width="4.625" style="163" customWidth="1"/>
    <col min="15363" max="15363" width="2.125" style="163" customWidth="1"/>
    <col min="15364" max="15364" width="6.5" style="163" customWidth="1"/>
    <col min="15365" max="15365" width="1.875" style="163" customWidth="1"/>
    <col min="15366" max="15366" width="7.625" style="163" customWidth="1"/>
    <col min="15367" max="15367" width="4.625" style="163" customWidth="1"/>
    <col min="15368" max="15368" width="10.625" style="163" customWidth="1"/>
    <col min="15369" max="15369" width="7.625" style="163" customWidth="1"/>
    <col min="15370" max="15370" width="3.375" style="163" customWidth="1"/>
    <col min="15371" max="15371" width="12.625" style="163" customWidth="1"/>
    <col min="15372" max="15372" width="13.25" style="163" customWidth="1"/>
    <col min="15373" max="15374" width="8.5" style="163" customWidth="1"/>
    <col min="15375" max="15377" width="5.875" style="163" customWidth="1"/>
    <col min="15378" max="15378" width="1.375" style="163" customWidth="1"/>
    <col min="15379" max="15380" width="18.125" style="163" customWidth="1"/>
    <col min="15381" max="15388" width="5.625" style="163" customWidth="1"/>
    <col min="15389" max="15417" width="3.75" style="163" customWidth="1"/>
    <col min="15418" max="15425" width="4.75" style="163" customWidth="1"/>
    <col min="15426" max="15426" width="6.5" style="163" customWidth="1"/>
    <col min="15427" max="15431" width="3.75" style="163" customWidth="1"/>
    <col min="15432" max="15432" width="4" style="163" customWidth="1"/>
    <col min="15433" max="15433" width="2.875" style="163" customWidth="1"/>
    <col min="15434" max="15434" width="3.625" style="163" customWidth="1"/>
    <col min="15435" max="15616" width="9" style="163"/>
    <col min="15617" max="15617" width="1" style="163" customWidth="1"/>
    <col min="15618" max="15618" width="4.625" style="163" customWidth="1"/>
    <col min="15619" max="15619" width="2.125" style="163" customWidth="1"/>
    <col min="15620" max="15620" width="6.5" style="163" customWidth="1"/>
    <col min="15621" max="15621" width="1.875" style="163" customWidth="1"/>
    <col min="15622" max="15622" width="7.625" style="163" customWidth="1"/>
    <col min="15623" max="15623" width="4.625" style="163" customWidth="1"/>
    <col min="15624" max="15624" width="10.625" style="163" customWidth="1"/>
    <col min="15625" max="15625" width="7.625" style="163" customWidth="1"/>
    <col min="15626" max="15626" width="3.375" style="163" customWidth="1"/>
    <col min="15627" max="15627" width="12.625" style="163" customWidth="1"/>
    <col min="15628" max="15628" width="13.25" style="163" customWidth="1"/>
    <col min="15629" max="15630" width="8.5" style="163" customWidth="1"/>
    <col min="15631" max="15633" width="5.875" style="163" customWidth="1"/>
    <col min="15634" max="15634" width="1.375" style="163" customWidth="1"/>
    <col min="15635" max="15636" width="18.125" style="163" customWidth="1"/>
    <col min="15637" max="15644" width="5.625" style="163" customWidth="1"/>
    <col min="15645" max="15673" width="3.75" style="163" customWidth="1"/>
    <col min="15674" max="15681" width="4.75" style="163" customWidth="1"/>
    <col min="15682" max="15682" width="6.5" style="163" customWidth="1"/>
    <col min="15683" max="15687" width="3.75" style="163" customWidth="1"/>
    <col min="15688" max="15688" width="4" style="163" customWidth="1"/>
    <col min="15689" max="15689" width="2.875" style="163" customWidth="1"/>
    <col min="15690" max="15690" width="3.625" style="163" customWidth="1"/>
    <col min="15691" max="15872" width="9" style="163"/>
    <col min="15873" max="15873" width="1" style="163" customWidth="1"/>
    <col min="15874" max="15874" width="4.625" style="163" customWidth="1"/>
    <col min="15875" max="15875" width="2.125" style="163" customWidth="1"/>
    <col min="15876" max="15876" width="6.5" style="163" customWidth="1"/>
    <col min="15877" max="15877" width="1.875" style="163" customWidth="1"/>
    <col min="15878" max="15878" width="7.625" style="163" customWidth="1"/>
    <col min="15879" max="15879" width="4.625" style="163" customWidth="1"/>
    <col min="15880" max="15880" width="10.625" style="163" customWidth="1"/>
    <col min="15881" max="15881" width="7.625" style="163" customWidth="1"/>
    <col min="15882" max="15882" width="3.375" style="163" customWidth="1"/>
    <col min="15883" max="15883" width="12.625" style="163" customWidth="1"/>
    <col min="15884" max="15884" width="13.25" style="163" customWidth="1"/>
    <col min="15885" max="15886" width="8.5" style="163" customWidth="1"/>
    <col min="15887" max="15889" width="5.875" style="163" customWidth="1"/>
    <col min="15890" max="15890" width="1.375" style="163" customWidth="1"/>
    <col min="15891" max="15892" width="18.125" style="163" customWidth="1"/>
    <col min="15893" max="15900" width="5.625" style="163" customWidth="1"/>
    <col min="15901" max="15929" width="3.75" style="163" customWidth="1"/>
    <col min="15930" max="15937" width="4.75" style="163" customWidth="1"/>
    <col min="15938" max="15938" width="6.5" style="163" customWidth="1"/>
    <col min="15939" max="15943" width="3.75" style="163" customWidth="1"/>
    <col min="15944" max="15944" width="4" style="163" customWidth="1"/>
    <col min="15945" max="15945" width="2.875" style="163" customWidth="1"/>
    <col min="15946" max="15946" width="3.625" style="163" customWidth="1"/>
    <col min="15947" max="16128" width="9" style="163"/>
    <col min="16129" max="16129" width="1" style="163" customWidth="1"/>
    <col min="16130" max="16130" width="4.625" style="163" customWidth="1"/>
    <col min="16131" max="16131" width="2.125" style="163" customWidth="1"/>
    <col min="16132" max="16132" width="6.5" style="163" customWidth="1"/>
    <col min="16133" max="16133" width="1.875" style="163" customWidth="1"/>
    <col min="16134" max="16134" width="7.625" style="163" customWidth="1"/>
    <col min="16135" max="16135" width="4.625" style="163" customWidth="1"/>
    <col min="16136" max="16136" width="10.625" style="163" customWidth="1"/>
    <col min="16137" max="16137" width="7.625" style="163" customWidth="1"/>
    <col min="16138" max="16138" width="3.375" style="163" customWidth="1"/>
    <col min="16139" max="16139" width="12.625" style="163" customWidth="1"/>
    <col min="16140" max="16140" width="13.25" style="163" customWidth="1"/>
    <col min="16141" max="16142" width="8.5" style="163" customWidth="1"/>
    <col min="16143" max="16145" width="5.875" style="163" customWidth="1"/>
    <col min="16146" max="16146" width="1.375" style="163" customWidth="1"/>
    <col min="16147" max="16148" width="18.125" style="163" customWidth="1"/>
    <col min="16149" max="16156" width="5.625" style="163" customWidth="1"/>
    <col min="16157" max="16185" width="3.75" style="163" customWidth="1"/>
    <col min="16186" max="16193" width="4.75" style="163" customWidth="1"/>
    <col min="16194" max="16194" width="6.5" style="163" customWidth="1"/>
    <col min="16195" max="16199" width="3.75" style="163" customWidth="1"/>
    <col min="16200" max="16200" width="4" style="163" customWidth="1"/>
    <col min="16201" max="16201" width="2.875" style="163" customWidth="1"/>
    <col min="16202" max="16202" width="3.625" style="163" customWidth="1"/>
    <col min="16203" max="16384" width="9" style="163"/>
  </cols>
  <sheetData>
    <row r="1" spans="1:74" ht="4.5" customHeight="1" x14ac:dyDescent="0.15">
      <c r="A1" s="85"/>
      <c r="B1" s="86"/>
      <c r="C1" s="75"/>
      <c r="D1" s="75"/>
      <c r="E1" s="75"/>
      <c r="F1" s="76"/>
      <c r="G1" s="76"/>
      <c r="H1" s="76"/>
      <c r="I1" s="76"/>
      <c r="J1" s="76"/>
      <c r="K1" s="76"/>
      <c r="L1" s="76"/>
      <c r="M1" s="76"/>
      <c r="N1" s="76"/>
      <c r="O1" s="76"/>
      <c r="P1" s="76"/>
      <c r="Q1" s="76"/>
      <c r="R1" s="76"/>
    </row>
    <row r="2" spans="1:74" ht="24.75" customHeight="1" x14ac:dyDescent="0.15">
      <c r="A2" s="87"/>
      <c r="B2" s="121" t="s">
        <v>104</v>
      </c>
      <c r="C2" s="75"/>
      <c r="D2" s="75"/>
      <c r="E2" s="75"/>
      <c r="F2" s="76"/>
      <c r="G2" s="76"/>
      <c r="H2" s="76"/>
      <c r="I2" s="76"/>
      <c r="J2" s="76"/>
      <c r="K2" s="76"/>
      <c r="L2" s="76"/>
      <c r="M2" s="76"/>
      <c r="N2" s="76"/>
      <c r="O2" s="76"/>
      <c r="P2" s="76"/>
      <c r="Q2" s="76"/>
      <c r="R2" s="76"/>
    </row>
    <row r="3" spans="1:74" ht="16.5" customHeight="1" x14ac:dyDescent="0.15">
      <c r="A3" s="87"/>
      <c r="B3" s="77"/>
      <c r="C3" s="75"/>
      <c r="D3" s="75"/>
      <c r="E3" s="75"/>
      <c r="F3" s="76"/>
      <c r="G3" s="76"/>
      <c r="H3" s="76"/>
      <c r="I3" s="76"/>
      <c r="J3" s="76"/>
      <c r="K3" s="76"/>
      <c r="L3" s="76"/>
      <c r="M3" s="76"/>
      <c r="N3" s="76"/>
      <c r="O3" s="76"/>
      <c r="P3" s="76"/>
      <c r="Q3" s="76"/>
      <c r="R3" s="76"/>
    </row>
    <row r="4" spans="1:74" ht="21.75" customHeight="1" x14ac:dyDescent="0.15">
      <c r="A4" s="87"/>
      <c r="B4" s="557" t="str">
        <f>記録簿４月!$B$4</f>
        <v>令和５年度初任者研修年間指導計画書用記録簿（単独校用）＜提出の必要なし＞</v>
      </c>
      <c r="C4" s="557"/>
      <c r="D4" s="557"/>
      <c r="E4" s="557"/>
      <c r="F4" s="557"/>
      <c r="G4" s="557"/>
      <c r="H4" s="557"/>
      <c r="I4" s="557"/>
      <c r="J4" s="557"/>
      <c r="K4" s="557"/>
      <c r="L4" s="557"/>
      <c r="M4" s="557"/>
      <c r="N4" s="557"/>
      <c r="O4" s="557"/>
      <c r="P4" s="557"/>
      <c r="Q4" s="557"/>
      <c r="R4" s="165"/>
    </row>
    <row r="5" spans="1:74" ht="3" customHeight="1" x14ac:dyDescent="0.15">
      <c r="A5" s="87"/>
      <c r="B5" s="76"/>
      <c r="C5" s="75"/>
      <c r="D5" s="75"/>
      <c r="E5" s="75"/>
      <c r="F5" s="76"/>
      <c r="G5" s="76"/>
      <c r="H5" s="76"/>
      <c r="I5" s="76"/>
      <c r="J5" s="76"/>
      <c r="K5" s="76"/>
      <c r="L5" s="76"/>
      <c r="M5" s="76"/>
      <c r="N5" s="76"/>
      <c r="O5" s="76"/>
      <c r="P5" s="76"/>
      <c r="Q5" s="76"/>
      <c r="R5" s="76"/>
    </row>
    <row r="6" spans="1:74" ht="24" customHeight="1" x14ac:dyDescent="0.15">
      <c r="A6" s="87"/>
      <c r="B6" s="420" t="str">
        <f>記録簿４月!B6</f>
        <v>学校名</v>
      </c>
      <c r="C6" s="421"/>
      <c r="D6" s="421" t="str">
        <f>記録簿４月!D6</f>
        <v>県立○○学校</v>
      </c>
      <c r="E6" s="421"/>
      <c r="F6" s="421"/>
      <c r="G6" s="421"/>
      <c r="H6" s="421"/>
      <c r="I6" s="421"/>
      <c r="J6" s="558"/>
      <c r="K6" s="436" t="str">
        <f>記録簿４月!K6</f>
        <v>校長名</v>
      </c>
      <c r="L6" s="437"/>
      <c r="M6" s="559" t="str">
        <f>記録簿４月!M6</f>
        <v>□□　□□</v>
      </c>
      <c r="N6" s="559"/>
      <c r="O6" s="559"/>
      <c r="P6" s="559"/>
      <c r="Q6" s="560"/>
      <c r="R6" s="166"/>
    </row>
    <row r="7" spans="1:74" ht="24" customHeight="1" x14ac:dyDescent="0.15">
      <c r="A7" s="87"/>
      <c r="B7" s="424" t="str">
        <f>記録簿４月!B7</f>
        <v>初任者</v>
      </c>
      <c r="C7" s="425"/>
      <c r="D7" s="430" t="str">
        <f>記録簿４月!D7</f>
        <v>氏 名</v>
      </c>
      <c r="E7" s="431"/>
      <c r="F7" s="431" t="str">
        <f>記録簿４月!F7</f>
        <v>○○　○○</v>
      </c>
      <c r="G7" s="431"/>
      <c r="H7" s="431"/>
      <c r="I7" s="431"/>
      <c r="J7" s="434"/>
      <c r="K7" s="438"/>
      <c r="L7" s="439"/>
      <c r="M7" s="561"/>
      <c r="N7" s="561"/>
      <c r="O7" s="561"/>
      <c r="P7" s="561"/>
      <c r="Q7" s="562"/>
      <c r="R7" s="166"/>
    </row>
    <row r="8" spans="1:74" ht="30" customHeight="1" x14ac:dyDescent="0.15">
      <c r="A8" s="87"/>
      <c r="B8" s="426"/>
      <c r="C8" s="427"/>
      <c r="D8" s="430" t="str">
        <f>記録簿４月!D8</f>
        <v>担当学年</v>
      </c>
      <c r="E8" s="434"/>
      <c r="F8" s="430" t="str">
        <f>記録簿４月!F8</f>
        <v>　○年○組（正・副）（　年所属）</v>
      </c>
      <c r="G8" s="431"/>
      <c r="H8" s="431"/>
      <c r="I8" s="431"/>
      <c r="J8" s="434"/>
      <c r="K8" s="369" t="str">
        <f>記録簿４月!K8</f>
        <v xml:space="preserve"> 校内指導教員
 職・氏名</v>
      </c>
      <c r="L8" s="370"/>
      <c r="M8" s="370" t="str">
        <f>記録簿４月!M8</f>
        <v>教諭</v>
      </c>
      <c r="N8" s="563" t="str">
        <f>記録簿４月!N8</f>
        <v>△△　△△</v>
      </c>
      <c r="O8" s="563"/>
      <c r="P8" s="563"/>
      <c r="Q8" s="564"/>
      <c r="R8" s="80"/>
      <c r="AM8" s="554" t="s">
        <v>94</v>
      </c>
      <c r="AN8" s="554" t="s">
        <v>94</v>
      </c>
      <c r="AO8" s="554" t="s">
        <v>94</v>
      </c>
      <c r="AP8" s="554" t="s">
        <v>94</v>
      </c>
      <c r="AQ8" s="554" t="s">
        <v>94</v>
      </c>
      <c r="AR8" s="554" t="s">
        <v>94</v>
      </c>
      <c r="AS8" s="554" t="s">
        <v>94</v>
      </c>
      <c r="AT8" s="554" t="s">
        <v>94</v>
      </c>
      <c r="BN8" s="555"/>
    </row>
    <row r="9" spans="1:74" ht="30" customHeight="1" x14ac:dyDescent="0.15">
      <c r="A9" s="87"/>
      <c r="B9" s="428"/>
      <c r="C9" s="429"/>
      <c r="D9" s="412" t="str">
        <f>記録簿４月!D9</f>
        <v>担当教科</v>
      </c>
      <c r="E9" s="413"/>
      <c r="F9" s="567" t="str">
        <f>記録簿４月!F9</f>
        <v>国語</v>
      </c>
      <c r="G9" s="568"/>
      <c r="H9" s="568"/>
      <c r="I9" s="568"/>
      <c r="J9" s="427"/>
      <c r="K9" s="371"/>
      <c r="L9" s="372"/>
      <c r="M9" s="372"/>
      <c r="N9" s="565"/>
      <c r="O9" s="565"/>
      <c r="P9" s="565"/>
      <c r="Q9" s="566"/>
      <c r="R9" s="80"/>
      <c r="AM9" s="554"/>
      <c r="AN9" s="554"/>
      <c r="AO9" s="554"/>
      <c r="AP9" s="554"/>
      <c r="AQ9" s="554"/>
      <c r="AR9" s="554"/>
      <c r="AS9" s="554"/>
      <c r="AT9" s="554"/>
      <c r="AV9" s="537" t="s">
        <v>80</v>
      </c>
      <c r="AW9" s="537" t="s">
        <v>80</v>
      </c>
      <c r="AX9" s="537" t="s">
        <v>80</v>
      </c>
      <c r="AY9" s="537" t="s">
        <v>80</v>
      </c>
      <c r="AZ9" s="537" t="s">
        <v>80</v>
      </c>
      <c r="BA9" s="537" t="s">
        <v>80</v>
      </c>
      <c r="BB9" s="537" t="s">
        <v>80</v>
      </c>
      <c r="BC9" s="537" t="s">
        <v>80</v>
      </c>
      <c r="BD9" s="167"/>
      <c r="BF9" s="538" t="s">
        <v>66</v>
      </c>
      <c r="BG9" s="538" t="s">
        <v>92</v>
      </c>
      <c r="BH9" s="538" t="s">
        <v>66</v>
      </c>
      <c r="BI9" s="538" t="s">
        <v>66</v>
      </c>
      <c r="BJ9" s="538" t="s">
        <v>66</v>
      </c>
      <c r="BK9" s="538" t="s">
        <v>66</v>
      </c>
      <c r="BL9" s="538" t="s">
        <v>66</v>
      </c>
      <c r="BM9" s="538" t="s">
        <v>66</v>
      </c>
      <c r="BN9" s="555"/>
    </row>
    <row r="10" spans="1:74" ht="9" customHeight="1" x14ac:dyDescent="0.15">
      <c r="A10" s="87"/>
      <c r="B10" s="78"/>
      <c r="C10" s="79"/>
      <c r="D10" s="79"/>
      <c r="E10" s="79"/>
      <c r="F10" s="78"/>
      <c r="G10" s="78"/>
      <c r="H10" s="78"/>
      <c r="I10" s="78"/>
      <c r="J10" s="88"/>
      <c r="K10" s="88"/>
      <c r="L10" s="88"/>
      <c r="M10" s="78"/>
      <c r="N10" s="78"/>
      <c r="O10" s="78"/>
      <c r="P10" s="78"/>
      <c r="Q10" s="78"/>
      <c r="R10" s="80"/>
      <c r="AM10" s="554"/>
      <c r="AN10" s="554"/>
      <c r="AO10" s="554"/>
      <c r="AP10" s="554"/>
      <c r="AQ10" s="554"/>
      <c r="AR10" s="554"/>
      <c r="AS10" s="554"/>
      <c r="AT10" s="554"/>
      <c r="AV10" s="537"/>
      <c r="AW10" s="537"/>
      <c r="AX10" s="537"/>
      <c r="AY10" s="537"/>
      <c r="AZ10" s="537"/>
      <c r="BA10" s="537"/>
      <c r="BB10" s="537"/>
      <c r="BC10" s="537"/>
      <c r="BD10" s="167"/>
      <c r="BF10" s="538"/>
      <c r="BG10" s="538"/>
      <c r="BH10" s="538"/>
      <c r="BI10" s="538"/>
      <c r="BJ10" s="538"/>
      <c r="BK10" s="538"/>
      <c r="BL10" s="538"/>
      <c r="BM10" s="538"/>
      <c r="BN10" s="555"/>
    </row>
    <row r="11" spans="1:74" ht="8.25" customHeight="1" x14ac:dyDescent="0.15">
      <c r="A11" s="168"/>
      <c r="B11" s="417"/>
      <c r="C11" s="417"/>
      <c r="D11" s="417"/>
      <c r="E11" s="417"/>
      <c r="F11" s="417"/>
      <c r="G11" s="417"/>
      <c r="H11" s="417"/>
      <c r="I11" s="417"/>
      <c r="J11" s="417"/>
      <c r="K11" s="417"/>
      <c r="L11" s="417"/>
      <c r="M11" s="417"/>
      <c r="N11" s="417"/>
      <c r="O11" s="417"/>
      <c r="P11" s="418"/>
      <c r="Q11" s="418"/>
      <c r="R11" s="81"/>
      <c r="S11" s="536" t="s">
        <v>67</v>
      </c>
      <c r="T11" s="169"/>
      <c r="U11" s="537" t="s">
        <v>62</v>
      </c>
      <c r="V11" s="537" t="s">
        <v>62</v>
      </c>
      <c r="W11" s="537" t="s">
        <v>62</v>
      </c>
      <c r="X11" s="537" t="s">
        <v>62</v>
      </c>
      <c r="Y11" s="537" t="s">
        <v>62</v>
      </c>
      <c r="Z11" s="537" t="s">
        <v>62</v>
      </c>
      <c r="AA11" s="537" t="s">
        <v>62</v>
      </c>
      <c r="AB11" s="537" t="s">
        <v>62</v>
      </c>
      <c r="AC11" s="170"/>
      <c r="AD11" s="537" t="s">
        <v>68</v>
      </c>
      <c r="AE11" s="537" t="s">
        <v>68</v>
      </c>
      <c r="AF11" s="537" t="s">
        <v>68</v>
      </c>
      <c r="AG11" s="537" t="s">
        <v>68</v>
      </c>
      <c r="AH11" s="537" t="s">
        <v>68</v>
      </c>
      <c r="AI11" s="537" t="s">
        <v>68</v>
      </c>
      <c r="AJ11" s="537" t="s">
        <v>68</v>
      </c>
      <c r="AK11" s="537" t="s">
        <v>68</v>
      </c>
      <c r="AL11" s="170"/>
      <c r="AM11" s="554"/>
      <c r="AN11" s="554"/>
      <c r="AO11" s="554"/>
      <c r="AP11" s="554"/>
      <c r="AQ11" s="554"/>
      <c r="AR11" s="554"/>
      <c r="AS11" s="554"/>
      <c r="AT11" s="554"/>
      <c r="AU11" s="170"/>
      <c r="AV11" s="537"/>
      <c r="AW11" s="537"/>
      <c r="AX11" s="537"/>
      <c r="AY11" s="537"/>
      <c r="AZ11" s="537"/>
      <c r="BA11" s="537"/>
      <c r="BB11" s="537"/>
      <c r="BC11" s="537"/>
      <c r="BD11" s="167"/>
      <c r="BE11" s="170"/>
      <c r="BF11" s="538"/>
      <c r="BG11" s="538"/>
      <c r="BH11" s="538"/>
      <c r="BI11" s="538"/>
      <c r="BJ11" s="538"/>
      <c r="BK11" s="538"/>
      <c r="BL11" s="538"/>
      <c r="BM11" s="538"/>
      <c r="BN11" s="555"/>
      <c r="BO11" s="535" t="s">
        <v>9</v>
      </c>
      <c r="BP11" s="535" t="s">
        <v>10</v>
      </c>
      <c r="BQ11" s="535" t="s">
        <v>11</v>
      </c>
      <c r="BR11" s="535" t="s">
        <v>27</v>
      </c>
      <c r="BS11" s="535" t="s">
        <v>28</v>
      </c>
      <c r="BT11" s="535" t="s">
        <v>29</v>
      </c>
      <c r="BU11" s="535" t="s">
        <v>69</v>
      </c>
      <c r="BV11" s="535" t="s">
        <v>70</v>
      </c>
    </row>
    <row r="12" spans="1:74" ht="35.25" customHeight="1" x14ac:dyDescent="0.15">
      <c r="A12" s="168"/>
      <c r="B12" s="394" t="s">
        <v>71</v>
      </c>
      <c r="C12" s="394"/>
      <c r="D12" s="394"/>
      <c r="E12" s="394"/>
      <c r="F12" s="394"/>
      <c r="G12" s="394"/>
      <c r="H12" s="394"/>
      <c r="I12" s="394"/>
      <c r="J12" s="394"/>
      <c r="K12" s="394"/>
      <c r="L12" s="394"/>
      <c r="M12" s="394"/>
      <c r="N12" s="394"/>
      <c r="O12" s="394"/>
      <c r="P12" s="394"/>
      <c r="Q12" s="394"/>
      <c r="R12" s="82"/>
      <c r="S12" s="536"/>
      <c r="T12" s="169"/>
      <c r="U12" s="537"/>
      <c r="V12" s="537"/>
      <c r="W12" s="537"/>
      <c r="X12" s="537"/>
      <c r="Y12" s="537"/>
      <c r="Z12" s="537"/>
      <c r="AA12" s="537"/>
      <c r="AB12" s="537"/>
      <c r="AC12" s="170"/>
      <c r="AD12" s="537"/>
      <c r="AE12" s="537"/>
      <c r="AF12" s="537"/>
      <c r="AG12" s="537"/>
      <c r="AH12" s="537"/>
      <c r="AI12" s="537"/>
      <c r="AJ12" s="537"/>
      <c r="AK12" s="537"/>
      <c r="AL12" s="170"/>
      <c r="AM12" s="554"/>
      <c r="AN12" s="554"/>
      <c r="AO12" s="554"/>
      <c r="AP12" s="554"/>
      <c r="AQ12" s="554"/>
      <c r="AR12" s="554"/>
      <c r="AS12" s="554"/>
      <c r="AT12" s="554"/>
      <c r="AU12" s="170"/>
      <c r="AV12" s="537"/>
      <c r="AW12" s="537"/>
      <c r="AX12" s="537"/>
      <c r="AY12" s="537"/>
      <c r="AZ12" s="537"/>
      <c r="BA12" s="537"/>
      <c r="BB12" s="537"/>
      <c r="BC12" s="537"/>
      <c r="BD12" s="167"/>
      <c r="BE12" s="170"/>
      <c r="BF12" s="538"/>
      <c r="BG12" s="538"/>
      <c r="BH12" s="538"/>
      <c r="BI12" s="538"/>
      <c r="BJ12" s="538"/>
      <c r="BK12" s="538"/>
      <c r="BL12" s="538"/>
      <c r="BM12" s="538"/>
      <c r="BN12" s="555"/>
      <c r="BO12" s="535"/>
      <c r="BP12" s="535"/>
      <c r="BQ12" s="535"/>
      <c r="BR12" s="535"/>
      <c r="BS12" s="535"/>
      <c r="BT12" s="535"/>
      <c r="BU12" s="535"/>
      <c r="BV12" s="535"/>
    </row>
    <row r="13" spans="1:74" ht="16.5" customHeight="1" x14ac:dyDescent="0.15">
      <c r="A13" s="168"/>
      <c r="B13" s="545" t="s">
        <v>72</v>
      </c>
      <c r="C13" s="547" t="s">
        <v>73</v>
      </c>
      <c r="D13" s="548"/>
      <c r="E13" s="363" t="s">
        <v>74</v>
      </c>
      <c r="F13" s="364"/>
      <c r="G13" s="364"/>
      <c r="H13" s="364"/>
      <c r="I13" s="364"/>
      <c r="J13" s="364"/>
      <c r="K13" s="550"/>
      <c r="L13" s="547" t="s">
        <v>75</v>
      </c>
      <c r="M13" s="553" t="s">
        <v>76</v>
      </c>
      <c r="N13" s="553"/>
      <c r="O13" s="539" t="s">
        <v>61</v>
      </c>
      <c r="P13" s="540"/>
      <c r="Q13" s="541"/>
      <c r="R13" s="171"/>
      <c r="S13" s="536"/>
      <c r="T13" s="169"/>
      <c r="U13" s="172">
        <v>1</v>
      </c>
      <c r="V13" s="172">
        <v>2</v>
      </c>
      <c r="W13" s="172">
        <v>3</v>
      </c>
      <c r="X13" s="172">
        <v>4</v>
      </c>
      <c r="Y13" s="172">
        <v>5</v>
      </c>
      <c r="Z13" s="172">
        <v>6</v>
      </c>
      <c r="AA13" s="172">
        <v>7</v>
      </c>
      <c r="AB13" s="172">
        <v>8</v>
      </c>
      <c r="AC13" s="170"/>
      <c r="AD13" s="172">
        <v>1</v>
      </c>
      <c r="AE13" s="170">
        <v>2</v>
      </c>
      <c r="AF13" s="172">
        <v>3</v>
      </c>
      <c r="AG13" s="170">
        <v>4</v>
      </c>
      <c r="AH13" s="172">
        <v>5</v>
      </c>
      <c r="AI13" s="170">
        <v>6</v>
      </c>
      <c r="AJ13" s="172">
        <v>7</v>
      </c>
      <c r="AK13" s="170">
        <v>8</v>
      </c>
      <c r="AL13" s="170"/>
      <c r="AM13" s="170">
        <v>1</v>
      </c>
      <c r="AN13" s="170">
        <v>2</v>
      </c>
      <c r="AO13" s="170">
        <v>3</v>
      </c>
      <c r="AP13" s="170">
        <v>4</v>
      </c>
      <c r="AQ13" s="170">
        <v>5</v>
      </c>
      <c r="AR13" s="170">
        <v>6</v>
      </c>
      <c r="AS13" s="170">
        <v>7</v>
      </c>
      <c r="AT13" s="170">
        <v>8</v>
      </c>
      <c r="AU13" s="170"/>
      <c r="AV13" s="172">
        <v>1</v>
      </c>
      <c r="AW13" s="170">
        <v>2</v>
      </c>
      <c r="AX13" s="170">
        <v>3</v>
      </c>
      <c r="AY13" s="170">
        <v>4</v>
      </c>
      <c r="AZ13" s="170">
        <v>5</v>
      </c>
      <c r="BA13" s="170">
        <v>6</v>
      </c>
      <c r="BB13" s="170">
        <v>7</v>
      </c>
      <c r="BC13" s="170">
        <v>8</v>
      </c>
      <c r="BD13" s="170"/>
      <c r="BE13" s="170"/>
      <c r="BF13" s="173">
        <v>1</v>
      </c>
      <c r="BG13" s="170">
        <v>2</v>
      </c>
      <c r="BH13" s="170">
        <v>3</v>
      </c>
      <c r="BI13" s="170">
        <v>4</v>
      </c>
      <c r="BJ13" s="170">
        <v>5</v>
      </c>
      <c r="BK13" s="170">
        <v>6</v>
      </c>
      <c r="BL13" s="170">
        <v>7</v>
      </c>
      <c r="BM13" s="170">
        <v>8</v>
      </c>
      <c r="BN13" s="172"/>
      <c r="BO13" s="535"/>
      <c r="BP13" s="535"/>
      <c r="BQ13" s="535"/>
      <c r="BR13" s="535"/>
      <c r="BS13" s="535"/>
      <c r="BT13" s="535"/>
      <c r="BU13" s="535"/>
      <c r="BV13" s="535"/>
    </row>
    <row r="14" spans="1:74" ht="16.5" customHeight="1" x14ac:dyDescent="0.15">
      <c r="A14" s="168"/>
      <c r="B14" s="546"/>
      <c r="C14" s="428"/>
      <c r="D14" s="549"/>
      <c r="E14" s="551"/>
      <c r="F14" s="528"/>
      <c r="G14" s="528"/>
      <c r="H14" s="528"/>
      <c r="I14" s="528"/>
      <c r="J14" s="528"/>
      <c r="K14" s="552"/>
      <c r="L14" s="428"/>
      <c r="M14" s="174" t="s">
        <v>77</v>
      </c>
      <c r="N14" s="175" t="s">
        <v>78</v>
      </c>
      <c r="O14" s="542"/>
      <c r="P14" s="543"/>
      <c r="Q14" s="544"/>
      <c r="R14" s="76"/>
      <c r="S14" s="536"/>
      <c r="T14" s="169"/>
      <c r="U14" s="172"/>
      <c r="V14" s="172"/>
      <c r="W14" s="172"/>
      <c r="X14" s="172"/>
      <c r="Y14" s="172"/>
      <c r="Z14" s="172"/>
      <c r="AA14" s="172"/>
      <c r="AB14" s="172"/>
      <c r="AC14" s="170"/>
      <c r="AD14" s="172"/>
      <c r="AE14" s="170"/>
      <c r="AF14" s="170"/>
      <c r="AG14" s="170"/>
      <c r="AH14" s="170"/>
      <c r="AI14" s="170"/>
      <c r="AJ14" s="170"/>
      <c r="AK14" s="170"/>
      <c r="AL14" s="170"/>
      <c r="AM14" s="170"/>
      <c r="AN14" s="170"/>
      <c r="AO14" s="170"/>
      <c r="AP14" s="170"/>
      <c r="AQ14" s="170"/>
      <c r="AR14" s="170"/>
      <c r="AS14" s="170"/>
      <c r="AT14" s="170"/>
      <c r="AU14" s="170"/>
      <c r="AV14" s="172"/>
      <c r="AW14" s="170"/>
      <c r="AX14" s="170"/>
      <c r="AY14" s="170"/>
      <c r="AZ14" s="170"/>
      <c r="BA14" s="170"/>
      <c r="BB14" s="170"/>
      <c r="BC14" s="170"/>
      <c r="BD14" s="170"/>
      <c r="BE14" s="170"/>
      <c r="BG14" s="170"/>
      <c r="BH14" s="170"/>
      <c r="BI14" s="170"/>
      <c r="BJ14" s="170"/>
      <c r="BK14" s="170"/>
      <c r="BL14" s="170"/>
      <c r="BM14" s="170"/>
      <c r="BN14" s="172"/>
      <c r="BO14" s="535"/>
      <c r="BP14" s="535"/>
      <c r="BQ14" s="535"/>
      <c r="BR14" s="535"/>
      <c r="BS14" s="535"/>
      <c r="BT14" s="535"/>
      <c r="BU14" s="535"/>
      <c r="BV14" s="535"/>
    </row>
    <row r="15" spans="1:74" s="185" customFormat="1" ht="24" customHeight="1" x14ac:dyDescent="0.15">
      <c r="A15" s="176"/>
      <c r="B15" s="177" t="s">
        <v>149</v>
      </c>
      <c r="C15" s="380"/>
      <c r="D15" s="381"/>
      <c r="E15" s="382"/>
      <c r="F15" s="383"/>
      <c r="G15" s="383"/>
      <c r="H15" s="383"/>
      <c r="I15" s="383"/>
      <c r="J15" s="383"/>
      <c r="K15" s="533"/>
      <c r="L15" s="92"/>
      <c r="M15" s="93"/>
      <c r="N15" s="94"/>
      <c r="O15" s="391"/>
      <c r="P15" s="392"/>
      <c r="Q15" s="393"/>
      <c r="R15" s="178"/>
      <c r="S15" s="179" t="str">
        <f>IF(L15=$U$11,$U$11&amp;M15,IF(L15=$AD$11,$AD$11&amp;M15,IF(L15=AM8,AM8&amp;M15,IF(L15=$AV$9,$AV$9&amp;M15,IF(L15=BF9,BF9&amp;M15,IF(L15="","",$BF$9&amp;M15))))))</f>
        <v/>
      </c>
      <c r="T15" s="179"/>
      <c r="U15" s="180">
        <f>COUNTIFS(L15,"校長",M15,"①")*$N15</f>
        <v>0</v>
      </c>
      <c r="V15" s="180">
        <f>COUNTIFS(L15,"校長",M15,"②")*$N15</f>
        <v>0</v>
      </c>
      <c r="W15" s="180">
        <f>COUNTIFS(L15,"校長",M15,"③")*$N15</f>
        <v>0</v>
      </c>
      <c r="X15" s="180">
        <f>COUNTIFS(L15,"校長",M15,"④")*$N15</f>
        <v>0</v>
      </c>
      <c r="Y15" s="180">
        <f>COUNTIFS(L15,"校長",M15,"⑤")*$N15</f>
        <v>0</v>
      </c>
      <c r="Z15" s="180">
        <f>COUNTIFS(L15,"校長",M15,"⑥")*$N15</f>
        <v>0</v>
      </c>
      <c r="AA15" s="180">
        <f>COUNTIFS(L15,"校長",M15,"⑦")*$N15</f>
        <v>0</v>
      </c>
      <c r="AB15" s="180">
        <f>COUNTIFS(L15,"校長",M15,"⑧")*$N15</f>
        <v>0</v>
      </c>
      <c r="AC15" s="181"/>
      <c r="AD15" s="180">
        <f t="shared" ref="AD15:AD42" si="0">COUNTIFS(L15,"教頭",M15,"①")*$N15</f>
        <v>0</v>
      </c>
      <c r="AE15" s="180">
        <f t="shared" ref="AE15:AE42" si="1">COUNTIFS(L15,"教頭",M15,"②")*$N15</f>
        <v>0</v>
      </c>
      <c r="AF15" s="180">
        <f t="shared" ref="AF15:AF42" si="2">COUNTIFS(L15,"教頭",M15,"③")*$N15</f>
        <v>0</v>
      </c>
      <c r="AG15" s="180">
        <f t="shared" ref="AG15:AG42" si="3">COUNTIFS(L15,"教頭",M15,"④")*$N15</f>
        <v>0</v>
      </c>
      <c r="AH15" s="180">
        <f t="shared" ref="AH15:AH42" si="4">COUNTIFS(L15,"教頭",M15,"⑤")*$N15</f>
        <v>0</v>
      </c>
      <c r="AI15" s="180">
        <f t="shared" ref="AI15:AI42" si="5">COUNTIFS(L15,"教頭",M15,"⑥")*$N15</f>
        <v>0</v>
      </c>
      <c r="AJ15" s="180">
        <f t="shared" ref="AJ15:AJ42" si="6">COUNTIFS(L15,"教頭",M15,"⑦")*$N15</f>
        <v>0</v>
      </c>
      <c r="AK15" s="180">
        <f t="shared" ref="AK15:AK42" si="7">COUNTIFS(L15,"教頭",M15,"⑧")*$N15</f>
        <v>0</v>
      </c>
      <c r="AL15" s="181"/>
      <c r="AM15" s="180">
        <f>COUNTIFS(L15,"校内指導教員",M15,"①")*$N15</f>
        <v>0</v>
      </c>
      <c r="AN15" s="180">
        <f>COUNTIFS(L15,"校内指導教員",M15,"②")*$N15</f>
        <v>0</v>
      </c>
      <c r="AO15" s="180">
        <f>COUNTIFS(L15,"校内指導教員",M15,"③")*$N15</f>
        <v>0</v>
      </c>
      <c r="AP15" s="180">
        <f>COUNTIFS(L15,"校内指導教員",M15,"④")*$N15</f>
        <v>0</v>
      </c>
      <c r="AQ15" s="180">
        <f>COUNTIFS(L15,"校内指導教員",M15,"⑤")*$N15</f>
        <v>0</v>
      </c>
      <c r="AR15" s="180">
        <f>COUNTIFS(L15,"校内指導教員",M15,"⑥")*$N15</f>
        <v>0</v>
      </c>
      <c r="AS15" s="180">
        <f>COUNTIFS(L15,"校内指導教員",M15,"⑦")*$N15</f>
        <v>0</v>
      </c>
      <c r="AT15" s="180">
        <f>COUNTIFS(L15,"校内指導教員",M15,"⑧")*$N15</f>
        <v>0</v>
      </c>
      <c r="AU15" s="181"/>
      <c r="AV15" s="180">
        <f>COUNTIFS(L15,"教科指導員",M15,"①")*$N15</f>
        <v>0</v>
      </c>
      <c r="AW15" s="180">
        <f>COUNTIFS(L15,"教科指導員",M15,"②")*$N15</f>
        <v>0</v>
      </c>
      <c r="AX15" s="180">
        <f>COUNTIFS(L15,"教科指導員",M15,"③")*$N15</f>
        <v>0</v>
      </c>
      <c r="AY15" s="180">
        <f>COUNTIFS(L15,"教科指導員",M15,"④")*$N15</f>
        <v>0</v>
      </c>
      <c r="AZ15" s="180">
        <f>COUNTIFS(L15,"教科指導員",M15,"⑤")*$N15</f>
        <v>0</v>
      </c>
      <c r="BA15" s="180">
        <f>COUNTIFS(L15,"教科指導員",M15,"⑥")*$N15</f>
        <v>0</v>
      </c>
      <c r="BB15" s="180">
        <f>COUNTIFS(L15,"教科指導員",M15,"⑦")*$N15</f>
        <v>0</v>
      </c>
      <c r="BC15" s="180">
        <f>COUNTIFS(L15,"教科指導員",M15,"⑧")*$N15</f>
        <v>0</v>
      </c>
      <c r="BD15" s="146"/>
      <c r="BE15" s="182">
        <f>SUM(U15:BD15)</f>
        <v>0</v>
      </c>
      <c r="BF15" s="182">
        <f>COUNTIFS(BE15,"0",M15,"①")*N15</f>
        <v>0</v>
      </c>
      <c r="BG15" s="182">
        <f>COUNTIFS(BE15,"0",M15,"②")*N15</f>
        <v>0</v>
      </c>
      <c r="BH15" s="182">
        <f>COUNTIFS(BE15,"0",M15,"③")*N15</f>
        <v>0</v>
      </c>
      <c r="BI15" s="182">
        <f>COUNTIFS(BE15,"0",M15,"④")*N15</f>
        <v>0</v>
      </c>
      <c r="BJ15" s="182">
        <f>COUNTIFS(BE15,"0",M15,"⑤")*N15</f>
        <v>0</v>
      </c>
      <c r="BK15" s="182">
        <f>COUNTIFS(BE15,"0",M15,"⑥")*N15</f>
        <v>0</v>
      </c>
      <c r="BL15" s="182">
        <f>COUNTIFS(BE15,"0",M15,"⑦")*N15</f>
        <v>0</v>
      </c>
      <c r="BM15" s="182">
        <f>COUNTIFS(BE15,"0",M15,"⑧")*N15</f>
        <v>0</v>
      </c>
      <c r="BN15" s="183"/>
      <c r="BO15" s="184">
        <f t="shared" ref="BO15:BO42" si="8">COUNTIF(M15,"①")*$N15</f>
        <v>0</v>
      </c>
      <c r="BP15" s="184">
        <f t="shared" ref="BP15:BP42" si="9">COUNTIF(M15,"②")*$N15</f>
        <v>0</v>
      </c>
      <c r="BQ15" s="184">
        <f t="shared" ref="BQ15:BQ42" si="10">COUNTIF(M15,"③")*$N15</f>
        <v>0</v>
      </c>
      <c r="BR15" s="184">
        <f t="shared" ref="BR15:BR42" si="11">COUNTIF(M15,"④")*$N15</f>
        <v>0</v>
      </c>
      <c r="BS15" s="184">
        <f t="shared" ref="BS15:BS42" si="12">COUNTIF(M15,"⑤")*$N15</f>
        <v>0</v>
      </c>
      <c r="BT15" s="184">
        <f t="shared" ref="BT15:BT42" si="13">COUNTIF(M15,"⑥")*$N15</f>
        <v>0</v>
      </c>
      <c r="BU15" s="184">
        <f t="shared" ref="BU15:BU42" si="14">COUNTIF(M15,"⑦")*$N15</f>
        <v>0</v>
      </c>
      <c r="BV15" s="184">
        <f t="shared" ref="BV15:BV42" si="15">COUNTIF(M15,"⑧")*$N15</f>
        <v>0</v>
      </c>
    </row>
    <row r="16" spans="1:74" s="185" customFormat="1" ht="24" customHeight="1" x14ac:dyDescent="0.15">
      <c r="A16" s="176"/>
      <c r="B16" s="186"/>
      <c r="C16" s="380"/>
      <c r="D16" s="381"/>
      <c r="E16" s="382"/>
      <c r="F16" s="383"/>
      <c r="G16" s="383"/>
      <c r="H16" s="383"/>
      <c r="I16" s="383"/>
      <c r="J16" s="383"/>
      <c r="K16" s="533"/>
      <c r="L16" s="92"/>
      <c r="M16" s="93"/>
      <c r="N16" s="94"/>
      <c r="O16" s="385"/>
      <c r="P16" s="386"/>
      <c r="Q16" s="387"/>
      <c r="R16" s="178"/>
      <c r="S16" s="179" t="str">
        <f>IF(L16=$U$11,$U$11&amp;M16,IF(L16=$AD$11,$AD$11&amp;M16,IF(L16=AM8,AM8&amp;M16,IF(L16=$AV$9,$AV$9&amp;M16,IF(L16=BF9,BF9&amp;M16,IF(L16="","",$BF$9&amp;M16))))))</f>
        <v/>
      </c>
      <c r="T16" s="179"/>
      <c r="U16" s="180">
        <f t="shared" ref="U16:U42" si="16">COUNTIFS(L16,"校長",M16,"①")*$N16</f>
        <v>0</v>
      </c>
      <c r="V16" s="180">
        <f t="shared" ref="V16:V42" si="17">COUNTIFS(L16,"校長",M16,"②")*$N16</f>
        <v>0</v>
      </c>
      <c r="W16" s="180">
        <f t="shared" ref="W16:W42" si="18">COUNTIFS(L16,"校長",M16,"③")*$N16</f>
        <v>0</v>
      </c>
      <c r="X16" s="180">
        <f t="shared" ref="X16:X42" si="19">COUNTIFS(L16,"校長",M16,"④")*$N16</f>
        <v>0</v>
      </c>
      <c r="Y16" s="180">
        <f t="shared" ref="Y16:Y42" si="20">COUNTIFS(L16,"校長",M16,"⑤")*$N16</f>
        <v>0</v>
      </c>
      <c r="Z16" s="180">
        <f t="shared" ref="Z16:Z42" si="21">COUNTIFS(L16,"校長",M16,"⑥")*$N16</f>
        <v>0</v>
      </c>
      <c r="AA16" s="180">
        <f t="shared" ref="AA16:AA42" si="22">COUNTIFS(L16,"校長",M16,"⑦")*$N16</f>
        <v>0</v>
      </c>
      <c r="AB16" s="180">
        <f t="shared" ref="AB16:AB42" si="23">COUNTIFS(L16,"校長",M16,"⑧")*$N16</f>
        <v>0</v>
      </c>
      <c r="AC16" s="181"/>
      <c r="AD16" s="180">
        <f t="shared" si="0"/>
        <v>0</v>
      </c>
      <c r="AE16" s="180">
        <f t="shared" si="1"/>
        <v>0</v>
      </c>
      <c r="AF16" s="180">
        <f t="shared" si="2"/>
        <v>0</v>
      </c>
      <c r="AG16" s="180">
        <f t="shared" si="3"/>
        <v>0</v>
      </c>
      <c r="AH16" s="180">
        <f t="shared" si="4"/>
        <v>0</v>
      </c>
      <c r="AI16" s="180">
        <f t="shared" si="5"/>
        <v>0</v>
      </c>
      <c r="AJ16" s="180">
        <f t="shared" si="6"/>
        <v>0</v>
      </c>
      <c r="AK16" s="180">
        <f t="shared" si="7"/>
        <v>0</v>
      </c>
      <c r="AL16" s="181"/>
      <c r="AM16" s="180">
        <f t="shared" ref="AM16:AM42" si="24">COUNTIFS(L16,"校内指導教員",M16,"①")*$N16</f>
        <v>0</v>
      </c>
      <c r="AN16" s="180">
        <f t="shared" ref="AN16:AN42" si="25">COUNTIFS(L16,"校内指導教員",M16,"②")*$N16</f>
        <v>0</v>
      </c>
      <c r="AO16" s="180">
        <f t="shared" ref="AO16:AO42" si="26">COUNTIFS(L16,"校内指導教員",M16,"③")*$N16</f>
        <v>0</v>
      </c>
      <c r="AP16" s="180">
        <f t="shared" ref="AP16:AP42" si="27">COUNTIFS(L16,"校内指導教員",M16,"④")*$N16</f>
        <v>0</v>
      </c>
      <c r="AQ16" s="180">
        <f t="shared" ref="AQ16:AQ42" si="28">COUNTIFS(L16,"校内指導教員",M16,"⑤")*$N16</f>
        <v>0</v>
      </c>
      <c r="AR16" s="180">
        <f t="shared" ref="AR16:AR42" si="29">COUNTIFS(L16,"校内指導教員",M16,"⑥")*$N16</f>
        <v>0</v>
      </c>
      <c r="AS16" s="180">
        <f t="shared" ref="AS16:AS42" si="30">COUNTIFS(L16,"校内指導教員",M16,"⑦")*$N16</f>
        <v>0</v>
      </c>
      <c r="AT16" s="180">
        <f t="shared" ref="AT16:AT42" si="31">COUNTIFS(L16,"校内指導教員",M16,"⑧")*$N16</f>
        <v>0</v>
      </c>
      <c r="AU16" s="181"/>
      <c r="AV16" s="180">
        <f t="shared" ref="AV16:AV42" si="32">COUNTIFS(L16,"教科指導員",M16,"①")*$N16</f>
        <v>0</v>
      </c>
      <c r="AW16" s="180">
        <f t="shared" ref="AW16:AW42" si="33">COUNTIFS(L16,"教科指導員",M16,"②")*$N16</f>
        <v>0</v>
      </c>
      <c r="AX16" s="180">
        <f t="shared" ref="AX16:AX42" si="34">COUNTIFS(L16,"教科指導員",M16,"③")*$N16</f>
        <v>0</v>
      </c>
      <c r="AY16" s="180">
        <f t="shared" ref="AY16:AY42" si="35">COUNTIFS(L16,"教科指導員",M16,"④")*$N16</f>
        <v>0</v>
      </c>
      <c r="AZ16" s="180">
        <f t="shared" ref="AZ16:AZ42" si="36">COUNTIFS(L16,"教科指導員",M16,"⑤")*$N16</f>
        <v>0</v>
      </c>
      <c r="BA16" s="180">
        <f t="shared" ref="BA16:BA42" si="37">COUNTIFS(L16,"教科指導員",M16,"⑥")*$N16</f>
        <v>0</v>
      </c>
      <c r="BB16" s="180">
        <f t="shared" ref="BB16:BB42" si="38">COUNTIFS(L16,"教科指導員",M16,"⑦")*$N16</f>
        <v>0</v>
      </c>
      <c r="BC16" s="180">
        <f t="shared" ref="BC16:BC42" si="39">COUNTIFS(L16,"教科指導員",M16,"⑧")*$N16</f>
        <v>0</v>
      </c>
      <c r="BD16" s="146"/>
      <c r="BE16" s="182">
        <f t="shared" ref="BE16:BE42" si="40">SUM(U16:BD16)</f>
        <v>0</v>
      </c>
      <c r="BF16" s="182">
        <f>COUNTIFS(BE16,"0",M16,"①")*N16</f>
        <v>0</v>
      </c>
      <c r="BG16" s="182">
        <f>COUNTIFS(BE16,"0",M16,"②")*N16</f>
        <v>0</v>
      </c>
      <c r="BH16" s="182">
        <f>COUNTIFS(BE16,"0",M16,"③")*N16</f>
        <v>0</v>
      </c>
      <c r="BI16" s="182">
        <f>COUNTIFS(BE16,"0",M16,"④")*N16</f>
        <v>0</v>
      </c>
      <c r="BJ16" s="182">
        <f>COUNTIFS(BE16,"0",M16,"⑤")*N16</f>
        <v>0</v>
      </c>
      <c r="BK16" s="182">
        <f>COUNTIFS(BE16,"0",M16,"⑥")*N16</f>
        <v>0</v>
      </c>
      <c r="BL16" s="182">
        <f>COUNTIFS(BE16,"0",M16,"⑦")*N16</f>
        <v>0</v>
      </c>
      <c r="BM16" s="182">
        <f>COUNTIFS(BE16,"0",M16,"⑧")*N16</f>
        <v>0</v>
      </c>
      <c r="BN16" s="183"/>
      <c r="BO16" s="184">
        <f t="shared" si="8"/>
        <v>0</v>
      </c>
      <c r="BP16" s="184">
        <f t="shared" si="9"/>
        <v>0</v>
      </c>
      <c r="BQ16" s="184">
        <f t="shared" si="10"/>
        <v>0</v>
      </c>
      <c r="BR16" s="184">
        <f t="shared" si="11"/>
        <v>0</v>
      </c>
      <c r="BS16" s="184">
        <f t="shared" si="12"/>
        <v>0</v>
      </c>
      <c r="BT16" s="184">
        <f t="shared" si="13"/>
        <v>0</v>
      </c>
      <c r="BU16" s="184">
        <f t="shared" si="14"/>
        <v>0</v>
      </c>
      <c r="BV16" s="184">
        <f t="shared" si="15"/>
        <v>0</v>
      </c>
    </row>
    <row r="17" spans="1:74" s="185" customFormat="1" ht="24" customHeight="1" x14ac:dyDescent="0.15">
      <c r="A17" s="176"/>
      <c r="B17" s="186"/>
      <c r="C17" s="380"/>
      <c r="D17" s="381"/>
      <c r="E17" s="382"/>
      <c r="F17" s="383"/>
      <c r="G17" s="383"/>
      <c r="H17" s="383"/>
      <c r="I17" s="383"/>
      <c r="J17" s="383"/>
      <c r="K17" s="533"/>
      <c r="L17" s="92"/>
      <c r="M17" s="93"/>
      <c r="N17" s="94"/>
      <c r="O17" s="385"/>
      <c r="P17" s="386"/>
      <c r="Q17" s="387"/>
      <c r="R17" s="178"/>
      <c r="S17" s="179" t="str">
        <f>IF(L17=$U$11,$U$11&amp;M17,IF(L17=$AD$11,$AD$11&amp;M17,IF(L17=AM8,AM8&amp;M17,IF(L17=$AV$9,$AV$9&amp;M17,IF(L17=BF9,BF9&amp;M17,IF(L17="","",$BF$9&amp;M17))))))</f>
        <v/>
      </c>
      <c r="T17" s="179"/>
      <c r="U17" s="180">
        <f t="shared" si="16"/>
        <v>0</v>
      </c>
      <c r="V17" s="180">
        <f t="shared" si="17"/>
        <v>0</v>
      </c>
      <c r="W17" s="180">
        <f t="shared" si="18"/>
        <v>0</v>
      </c>
      <c r="X17" s="180">
        <f t="shared" si="19"/>
        <v>0</v>
      </c>
      <c r="Y17" s="180">
        <f t="shared" si="20"/>
        <v>0</v>
      </c>
      <c r="Z17" s="180">
        <f t="shared" si="21"/>
        <v>0</v>
      </c>
      <c r="AA17" s="180">
        <f t="shared" si="22"/>
        <v>0</v>
      </c>
      <c r="AB17" s="180">
        <f t="shared" si="23"/>
        <v>0</v>
      </c>
      <c r="AC17" s="181"/>
      <c r="AD17" s="180">
        <f t="shared" si="0"/>
        <v>0</v>
      </c>
      <c r="AE17" s="180">
        <f t="shared" si="1"/>
        <v>0</v>
      </c>
      <c r="AF17" s="180">
        <f t="shared" si="2"/>
        <v>0</v>
      </c>
      <c r="AG17" s="180">
        <f t="shared" si="3"/>
        <v>0</v>
      </c>
      <c r="AH17" s="180">
        <f t="shared" si="4"/>
        <v>0</v>
      </c>
      <c r="AI17" s="180">
        <f t="shared" si="5"/>
        <v>0</v>
      </c>
      <c r="AJ17" s="180">
        <f t="shared" si="6"/>
        <v>0</v>
      </c>
      <c r="AK17" s="180">
        <f t="shared" si="7"/>
        <v>0</v>
      </c>
      <c r="AL17" s="181"/>
      <c r="AM17" s="180">
        <f t="shared" si="24"/>
        <v>0</v>
      </c>
      <c r="AN17" s="180">
        <f t="shared" si="25"/>
        <v>0</v>
      </c>
      <c r="AO17" s="180">
        <f t="shared" si="26"/>
        <v>0</v>
      </c>
      <c r="AP17" s="180">
        <f t="shared" si="27"/>
        <v>0</v>
      </c>
      <c r="AQ17" s="180">
        <f t="shared" si="28"/>
        <v>0</v>
      </c>
      <c r="AR17" s="180">
        <f t="shared" si="29"/>
        <v>0</v>
      </c>
      <c r="AS17" s="180">
        <f t="shared" si="30"/>
        <v>0</v>
      </c>
      <c r="AT17" s="180">
        <f t="shared" si="31"/>
        <v>0</v>
      </c>
      <c r="AU17" s="181"/>
      <c r="AV17" s="180">
        <f t="shared" si="32"/>
        <v>0</v>
      </c>
      <c r="AW17" s="180">
        <f t="shared" si="33"/>
        <v>0</v>
      </c>
      <c r="AX17" s="180">
        <f t="shared" si="34"/>
        <v>0</v>
      </c>
      <c r="AY17" s="180">
        <f t="shared" si="35"/>
        <v>0</v>
      </c>
      <c r="AZ17" s="180">
        <f t="shared" si="36"/>
        <v>0</v>
      </c>
      <c r="BA17" s="180">
        <f t="shared" si="37"/>
        <v>0</v>
      </c>
      <c r="BB17" s="180">
        <f t="shared" si="38"/>
        <v>0</v>
      </c>
      <c r="BC17" s="180">
        <f t="shared" si="39"/>
        <v>0</v>
      </c>
      <c r="BD17" s="146"/>
      <c r="BE17" s="182">
        <f t="shared" si="40"/>
        <v>0</v>
      </c>
      <c r="BF17" s="182">
        <f t="shared" ref="BF17:BF42" si="41">COUNTIFS(BE17,"0",M17,"①")*N17</f>
        <v>0</v>
      </c>
      <c r="BG17" s="182">
        <f t="shared" ref="BG17:BG42" si="42">COUNTIFS(BE17,"0",M17,"②")*N17</f>
        <v>0</v>
      </c>
      <c r="BH17" s="182">
        <f t="shared" ref="BH17:BH42" si="43">COUNTIFS(BE17,"0",M17,"③")*N17</f>
        <v>0</v>
      </c>
      <c r="BI17" s="182">
        <f t="shared" ref="BI17:BI42" si="44">COUNTIFS(BE17,"0",M17,"④")*N17</f>
        <v>0</v>
      </c>
      <c r="BJ17" s="182">
        <f t="shared" ref="BJ17:BJ42" si="45">COUNTIFS(BE17,"0",M17,"⑤")*N17</f>
        <v>0</v>
      </c>
      <c r="BK17" s="182">
        <f t="shared" ref="BK17:BK42" si="46">COUNTIFS(BE17,"0",M17,"⑥")*N17</f>
        <v>0</v>
      </c>
      <c r="BL17" s="182">
        <f t="shared" ref="BL17:BL42" si="47">COUNTIFS(BE17,"0",M17,"⑦")*N17</f>
        <v>0</v>
      </c>
      <c r="BM17" s="182">
        <f t="shared" ref="BM17:BM42" si="48">COUNTIFS(BE17,"0",M17,"⑧")*N17</f>
        <v>0</v>
      </c>
      <c r="BN17" s="183"/>
      <c r="BO17" s="184">
        <f t="shared" si="8"/>
        <v>0</v>
      </c>
      <c r="BP17" s="184">
        <f t="shared" si="9"/>
        <v>0</v>
      </c>
      <c r="BQ17" s="184">
        <f t="shared" si="10"/>
        <v>0</v>
      </c>
      <c r="BR17" s="184">
        <f t="shared" si="11"/>
        <v>0</v>
      </c>
      <c r="BS17" s="184">
        <f t="shared" si="12"/>
        <v>0</v>
      </c>
      <c r="BT17" s="184">
        <f t="shared" si="13"/>
        <v>0</v>
      </c>
      <c r="BU17" s="184">
        <f t="shared" si="14"/>
        <v>0</v>
      </c>
      <c r="BV17" s="184">
        <f t="shared" si="15"/>
        <v>0</v>
      </c>
    </row>
    <row r="18" spans="1:74" s="185" customFormat="1" ht="24" customHeight="1" x14ac:dyDescent="0.15">
      <c r="A18" s="176"/>
      <c r="B18" s="186"/>
      <c r="C18" s="380"/>
      <c r="D18" s="381"/>
      <c r="E18" s="382"/>
      <c r="F18" s="383"/>
      <c r="G18" s="383"/>
      <c r="H18" s="383"/>
      <c r="I18" s="383"/>
      <c r="J18" s="383"/>
      <c r="K18" s="533"/>
      <c r="L18" s="92"/>
      <c r="M18" s="93"/>
      <c r="N18" s="94"/>
      <c r="O18" s="385"/>
      <c r="P18" s="386"/>
      <c r="Q18" s="387"/>
      <c r="R18" s="178"/>
      <c r="S18" s="179" t="str">
        <f>IF(L18=$U$11,$U$11&amp;M18,IF(L18=$AD$11,$AD$11&amp;M18,IF(L18=AM8,AM8&amp;M18,IF(L18=$AV$9,$AV$9&amp;M18,IF(L18=BF9,BF9&amp;M18,IF(L18="","",$BF$9&amp;M18))))))</f>
        <v/>
      </c>
      <c r="T18" s="179"/>
      <c r="U18" s="180">
        <f t="shared" si="16"/>
        <v>0</v>
      </c>
      <c r="V18" s="180">
        <f t="shared" si="17"/>
        <v>0</v>
      </c>
      <c r="W18" s="180">
        <f t="shared" si="18"/>
        <v>0</v>
      </c>
      <c r="X18" s="180">
        <f t="shared" si="19"/>
        <v>0</v>
      </c>
      <c r="Y18" s="180">
        <f t="shared" si="20"/>
        <v>0</v>
      </c>
      <c r="Z18" s="180">
        <f t="shared" si="21"/>
        <v>0</v>
      </c>
      <c r="AA18" s="180">
        <f t="shared" si="22"/>
        <v>0</v>
      </c>
      <c r="AB18" s="180">
        <f t="shared" si="23"/>
        <v>0</v>
      </c>
      <c r="AC18" s="181"/>
      <c r="AD18" s="180">
        <f t="shared" si="0"/>
        <v>0</v>
      </c>
      <c r="AE18" s="180">
        <f t="shared" si="1"/>
        <v>0</v>
      </c>
      <c r="AF18" s="180">
        <f t="shared" si="2"/>
        <v>0</v>
      </c>
      <c r="AG18" s="180">
        <f t="shared" si="3"/>
        <v>0</v>
      </c>
      <c r="AH18" s="180">
        <f t="shared" si="4"/>
        <v>0</v>
      </c>
      <c r="AI18" s="180">
        <f t="shared" si="5"/>
        <v>0</v>
      </c>
      <c r="AJ18" s="180">
        <f t="shared" si="6"/>
        <v>0</v>
      </c>
      <c r="AK18" s="180">
        <f t="shared" si="7"/>
        <v>0</v>
      </c>
      <c r="AL18" s="181"/>
      <c r="AM18" s="180">
        <f t="shared" si="24"/>
        <v>0</v>
      </c>
      <c r="AN18" s="180">
        <f t="shared" si="25"/>
        <v>0</v>
      </c>
      <c r="AO18" s="180">
        <f t="shared" si="26"/>
        <v>0</v>
      </c>
      <c r="AP18" s="180">
        <f t="shared" si="27"/>
        <v>0</v>
      </c>
      <c r="AQ18" s="180">
        <f t="shared" si="28"/>
        <v>0</v>
      </c>
      <c r="AR18" s="180">
        <f t="shared" si="29"/>
        <v>0</v>
      </c>
      <c r="AS18" s="180">
        <f t="shared" si="30"/>
        <v>0</v>
      </c>
      <c r="AT18" s="180">
        <f t="shared" si="31"/>
        <v>0</v>
      </c>
      <c r="AU18" s="181"/>
      <c r="AV18" s="180">
        <f t="shared" si="32"/>
        <v>0</v>
      </c>
      <c r="AW18" s="180">
        <f t="shared" si="33"/>
        <v>0</v>
      </c>
      <c r="AX18" s="180">
        <f t="shared" si="34"/>
        <v>0</v>
      </c>
      <c r="AY18" s="180">
        <f t="shared" si="35"/>
        <v>0</v>
      </c>
      <c r="AZ18" s="180">
        <f t="shared" si="36"/>
        <v>0</v>
      </c>
      <c r="BA18" s="180">
        <f t="shared" si="37"/>
        <v>0</v>
      </c>
      <c r="BB18" s="180">
        <f t="shared" si="38"/>
        <v>0</v>
      </c>
      <c r="BC18" s="180">
        <f t="shared" si="39"/>
        <v>0</v>
      </c>
      <c r="BD18" s="146"/>
      <c r="BE18" s="182">
        <f t="shared" si="40"/>
        <v>0</v>
      </c>
      <c r="BF18" s="182">
        <f t="shared" si="41"/>
        <v>0</v>
      </c>
      <c r="BG18" s="182">
        <f t="shared" si="42"/>
        <v>0</v>
      </c>
      <c r="BH18" s="182">
        <f t="shared" si="43"/>
        <v>0</v>
      </c>
      <c r="BI18" s="182">
        <f t="shared" si="44"/>
        <v>0</v>
      </c>
      <c r="BJ18" s="182">
        <f t="shared" si="45"/>
        <v>0</v>
      </c>
      <c r="BK18" s="182">
        <f t="shared" si="46"/>
        <v>0</v>
      </c>
      <c r="BL18" s="182">
        <f t="shared" si="47"/>
        <v>0</v>
      </c>
      <c r="BM18" s="182">
        <f t="shared" si="48"/>
        <v>0</v>
      </c>
      <c r="BN18" s="183"/>
      <c r="BO18" s="184">
        <f t="shared" si="8"/>
        <v>0</v>
      </c>
      <c r="BP18" s="184">
        <f t="shared" si="9"/>
        <v>0</v>
      </c>
      <c r="BQ18" s="184">
        <f t="shared" si="10"/>
        <v>0</v>
      </c>
      <c r="BR18" s="184">
        <f t="shared" si="11"/>
        <v>0</v>
      </c>
      <c r="BS18" s="184">
        <f t="shared" si="12"/>
        <v>0</v>
      </c>
      <c r="BT18" s="184">
        <f t="shared" si="13"/>
        <v>0</v>
      </c>
      <c r="BU18" s="184">
        <f t="shared" si="14"/>
        <v>0</v>
      </c>
      <c r="BV18" s="184">
        <f t="shared" si="15"/>
        <v>0</v>
      </c>
    </row>
    <row r="19" spans="1:74" s="185" customFormat="1" ht="24" customHeight="1" x14ac:dyDescent="0.15">
      <c r="A19" s="176"/>
      <c r="B19" s="187"/>
      <c r="C19" s="380"/>
      <c r="D19" s="381"/>
      <c r="E19" s="382"/>
      <c r="F19" s="383"/>
      <c r="G19" s="383"/>
      <c r="H19" s="383"/>
      <c r="I19" s="383"/>
      <c r="J19" s="383"/>
      <c r="K19" s="533"/>
      <c r="L19" s="92"/>
      <c r="M19" s="93"/>
      <c r="N19" s="94"/>
      <c r="O19" s="385"/>
      <c r="P19" s="386"/>
      <c r="Q19" s="387"/>
      <c r="R19" s="178"/>
      <c r="S19" s="179" t="str">
        <f>IF(L19=$U$11,$U$11&amp;M19,IF(L19=$AD$11,$AD$11&amp;M19,IF(L19=AM8,AM8&amp;M19,IF(L19=$AV$9,$AV$9&amp;M19,IF(L19=BF9,BF9&amp;M19,IF(L19="","",$BF$9&amp;M19))))))</f>
        <v/>
      </c>
      <c r="T19" s="179"/>
      <c r="U19" s="180">
        <f t="shared" si="16"/>
        <v>0</v>
      </c>
      <c r="V19" s="180">
        <f t="shared" si="17"/>
        <v>0</v>
      </c>
      <c r="W19" s="180">
        <f t="shared" si="18"/>
        <v>0</v>
      </c>
      <c r="X19" s="180">
        <f t="shared" si="19"/>
        <v>0</v>
      </c>
      <c r="Y19" s="180">
        <f t="shared" si="20"/>
        <v>0</v>
      </c>
      <c r="Z19" s="180">
        <f t="shared" si="21"/>
        <v>0</v>
      </c>
      <c r="AA19" s="180">
        <f t="shared" si="22"/>
        <v>0</v>
      </c>
      <c r="AB19" s="180">
        <f t="shared" si="23"/>
        <v>0</v>
      </c>
      <c r="AC19" s="181"/>
      <c r="AD19" s="180">
        <f t="shared" si="0"/>
        <v>0</v>
      </c>
      <c r="AE19" s="180">
        <f t="shared" si="1"/>
        <v>0</v>
      </c>
      <c r="AF19" s="180">
        <f t="shared" si="2"/>
        <v>0</v>
      </c>
      <c r="AG19" s="180">
        <f t="shared" si="3"/>
        <v>0</v>
      </c>
      <c r="AH19" s="180">
        <f t="shared" si="4"/>
        <v>0</v>
      </c>
      <c r="AI19" s="180">
        <f t="shared" si="5"/>
        <v>0</v>
      </c>
      <c r="AJ19" s="180">
        <f t="shared" si="6"/>
        <v>0</v>
      </c>
      <c r="AK19" s="180">
        <f t="shared" si="7"/>
        <v>0</v>
      </c>
      <c r="AL19" s="181"/>
      <c r="AM19" s="180">
        <f t="shared" si="24"/>
        <v>0</v>
      </c>
      <c r="AN19" s="180">
        <f t="shared" si="25"/>
        <v>0</v>
      </c>
      <c r="AO19" s="180">
        <f t="shared" si="26"/>
        <v>0</v>
      </c>
      <c r="AP19" s="180">
        <f t="shared" si="27"/>
        <v>0</v>
      </c>
      <c r="AQ19" s="180">
        <f t="shared" si="28"/>
        <v>0</v>
      </c>
      <c r="AR19" s="180">
        <f t="shared" si="29"/>
        <v>0</v>
      </c>
      <c r="AS19" s="180">
        <f t="shared" si="30"/>
        <v>0</v>
      </c>
      <c r="AT19" s="180">
        <f t="shared" si="31"/>
        <v>0</v>
      </c>
      <c r="AU19" s="181"/>
      <c r="AV19" s="180">
        <f t="shared" si="32"/>
        <v>0</v>
      </c>
      <c r="AW19" s="180">
        <f t="shared" si="33"/>
        <v>0</v>
      </c>
      <c r="AX19" s="180">
        <f t="shared" si="34"/>
        <v>0</v>
      </c>
      <c r="AY19" s="180">
        <f t="shared" si="35"/>
        <v>0</v>
      </c>
      <c r="AZ19" s="180">
        <f t="shared" si="36"/>
        <v>0</v>
      </c>
      <c r="BA19" s="180">
        <f t="shared" si="37"/>
        <v>0</v>
      </c>
      <c r="BB19" s="180">
        <f t="shared" si="38"/>
        <v>0</v>
      </c>
      <c r="BC19" s="180">
        <f t="shared" si="39"/>
        <v>0</v>
      </c>
      <c r="BD19" s="146"/>
      <c r="BE19" s="182">
        <f t="shared" si="40"/>
        <v>0</v>
      </c>
      <c r="BF19" s="182">
        <f t="shared" si="41"/>
        <v>0</v>
      </c>
      <c r="BG19" s="182">
        <f t="shared" si="42"/>
        <v>0</v>
      </c>
      <c r="BH19" s="182">
        <f t="shared" si="43"/>
        <v>0</v>
      </c>
      <c r="BI19" s="182">
        <f t="shared" si="44"/>
        <v>0</v>
      </c>
      <c r="BJ19" s="182">
        <f t="shared" si="45"/>
        <v>0</v>
      </c>
      <c r="BK19" s="182">
        <f t="shared" si="46"/>
        <v>0</v>
      </c>
      <c r="BL19" s="182">
        <f t="shared" si="47"/>
        <v>0</v>
      </c>
      <c r="BM19" s="182">
        <f t="shared" si="48"/>
        <v>0</v>
      </c>
      <c r="BN19" s="183"/>
      <c r="BO19" s="184">
        <f t="shared" si="8"/>
        <v>0</v>
      </c>
      <c r="BP19" s="184">
        <f t="shared" si="9"/>
        <v>0</v>
      </c>
      <c r="BQ19" s="184">
        <f t="shared" si="10"/>
        <v>0</v>
      </c>
      <c r="BR19" s="184">
        <f t="shared" si="11"/>
        <v>0</v>
      </c>
      <c r="BS19" s="184">
        <f t="shared" si="12"/>
        <v>0</v>
      </c>
      <c r="BT19" s="184">
        <f t="shared" si="13"/>
        <v>0</v>
      </c>
      <c r="BU19" s="184">
        <f t="shared" si="14"/>
        <v>0</v>
      </c>
      <c r="BV19" s="184">
        <f t="shared" si="15"/>
        <v>0</v>
      </c>
    </row>
    <row r="20" spans="1:74" s="185" customFormat="1" ht="24" customHeight="1" x14ac:dyDescent="0.15">
      <c r="A20" s="176"/>
      <c r="B20" s="186"/>
      <c r="C20" s="380"/>
      <c r="D20" s="381"/>
      <c r="E20" s="382"/>
      <c r="F20" s="383"/>
      <c r="G20" s="383"/>
      <c r="H20" s="383"/>
      <c r="I20" s="383"/>
      <c r="J20" s="383"/>
      <c r="K20" s="533"/>
      <c r="L20" s="92"/>
      <c r="M20" s="93"/>
      <c r="N20" s="94"/>
      <c r="O20" s="385"/>
      <c r="P20" s="386"/>
      <c r="Q20" s="387"/>
      <c r="R20" s="178"/>
      <c r="S20" s="179" t="str">
        <f>IF(L20=$U$11,$U$11&amp;M20,IF(L20=$AD$11,$AD$11&amp;M20,IF(L20=AM8,AM8&amp;M20,IF(L20=$AV$9,$AV$9&amp;M20,IF(L20=BF9,BF9&amp;M20,IF(L20="","",$BF$9&amp;M20))))))</f>
        <v/>
      </c>
      <c r="T20" s="179"/>
      <c r="U20" s="180">
        <f t="shared" si="16"/>
        <v>0</v>
      </c>
      <c r="V20" s="180">
        <f t="shared" si="17"/>
        <v>0</v>
      </c>
      <c r="W20" s="180">
        <f t="shared" si="18"/>
        <v>0</v>
      </c>
      <c r="X20" s="180">
        <f t="shared" si="19"/>
        <v>0</v>
      </c>
      <c r="Y20" s="180">
        <f t="shared" si="20"/>
        <v>0</v>
      </c>
      <c r="Z20" s="180">
        <f t="shared" si="21"/>
        <v>0</v>
      </c>
      <c r="AA20" s="180">
        <f t="shared" si="22"/>
        <v>0</v>
      </c>
      <c r="AB20" s="180">
        <f t="shared" si="23"/>
        <v>0</v>
      </c>
      <c r="AC20" s="181"/>
      <c r="AD20" s="180">
        <f t="shared" si="0"/>
        <v>0</v>
      </c>
      <c r="AE20" s="180">
        <f t="shared" si="1"/>
        <v>0</v>
      </c>
      <c r="AF20" s="180">
        <f t="shared" si="2"/>
        <v>0</v>
      </c>
      <c r="AG20" s="180">
        <f t="shared" si="3"/>
        <v>0</v>
      </c>
      <c r="AH20" s="180">
        <f t="shared" si="4"/>
        <v>0</v>
      </c>
      <c r="AI20" s="180">
        <f t="shared" si="5"/>
        <v>0</v>
      </c>
      <c r="AJ20" s="180">
        <f t="shared" si="6"/>
        <v>0</v>
      </c>
      <c r="AK20" s="180">
        <f t="shared" si="7"/>
        <v>0</v>
      </c>
      <c r="AL20" s="181"/>
      <c r="AM20" s="180">
        <f t="shared" si="24"/>
        <v>0</v>
      </c>
      <c r="AN20" s="180">
        <f t="shared" si="25"/>
        <v>0</v>
      </c>
      <c r="AO20" s="180">
        <f t="shared" si="26"/>
        <v>0</v>
      </c>
      <c r="AP20" s="180">
        <f t="shared" si="27"/>
        <v>0</v>
      </c>
      <c r="AQ20" s="180">
        <f t="shared" si="28"/>
        <v>0</v>
      </c>
      <c r="AR20" s="180">
        <f t="shared" si="29"/>
        <v>0</v>
      </c>
      <c r="AS20" s="180">
        <f t="shared" si="30"/>
        <v>0</v>
      </c>
      <c r="AT20" s="180">
        <f t="shared" si="31"/>
        <v>0</v>
      </c>
      <c r="AU20" s="181"/>
      <c r="AV20" s="180">
        <f t="shared" si="32"/>
        <v>0</v>
      </c>
      <c r="AW20" s="180">
        <f t="shared" si="33"/>
        <v>0</v>
      </c>
      <c r="AX20" s="180">
        <f t="shared" si="34"/>
        <v>0</v>
      </c>
      <c r="AY20" s="180">
        <f t="shared" si="35"/>
        <v>0</v>
      </c>
      <c r="AZ20" s="180">
        <f t="shared" si="36"/>
        <v>0</v>
      </c>
      <c r="BA20" s="180">
        <f t="shared" si="37"/>
        <v>0</v>
      </c>
      <c r="BB20" s="180">
        <f t="shared" si="38"/>
        <v>0</v>
      </c>
      <c r="BC20" s="180">
        <f t="shared" si="39"/>
        <v>0</v>
      </c>
      <c r="BD20" s="146"/>
      <c r="BE20" s="182">
        <f t="shared" si="40"/>
        <v>0</v>
      </c>
      <c r="BF20" s="182">
        <f t="shared" si="41"/>
        <v>0</v>
      </c>
      <c r="BG20" s="182">
        <f t="shared" si="42"/>
        <v>0</v>
      </c>
      <c r="BH20" s="182">
        <f t="shared" si="43"/>
        <v>0</v>
      </c>
      <c r="BI20" s="182">
        <f t="shared" si="44"/>
        <v>0</v>
      </c>
      <c r="BJ20" s="182">
        <f t="shared" si="45"/>
        <v>0</v>
      </c>
      <c r="BK20" s="182">
        <f t="shared" si="46"/>
        <v>0</v>
      </c>
      <c r="BL20" s="182">
        <f t="shared" si="47"/>
        <v>0</v>
      </c>
      <c r="BM20" s="182">
        <f t="shared" si="48"/>
        <v>0</v>
      </c>
      <c r="BN20" s="183"/>
      <c r="BO20" s="184">
        <f t="shared" si="8"/>
        <v>0</v>
      </c>
      <c r="BP20" s="184">
        <f t="shared" si="9"/>
        <v>0</v>
      </c>
      <c r="BQ20" s="184">
        <f t="shared" si="10"/>
        <v>0</v>
      </c>
      <c r="BR20" s="184">
        <f t="shared" si="11"/>
        <v>0</v>
      </c>
      <c r="BS20" s="184">
        <f t="shared" si="12"/>
        <v>0</v>
      </c>
      <c r="BT20" s="184">
        <f t="shared" si="13"/>
        <v>0</v>
      </c>
      <c r="BU20" s="184">
        <f t="shared" si="14"/>
        <v>0</v>
      </c>
      <c r="BV20" s="184">
        <f t="shared" si="15"/>
        <v>0</v>
      </c>
    </row>
    <row r="21" spans="1:74" s="185" customFormat="1" ht="24" customHeight="1" x14ac:dyDescent="0.15">
      <c r="A21" s="176"/>
      <c r="B21" s="187"/>
      <c r="C21" s="380"/>
      <c r="D21" s="381"/>
      <c r="E21" s="382"/>
      <c r="F21" s="383"/>
      <c r="G21" s="383"/>
      <c r="H21" s="383"/>
      <c r="I21" s="383"/>
      <c r="J21" s="383"/>
      <c r="K21" s="533"/>
      <c r="L21" s="92"/>
      <c r="M21" s="93"/>
      <c r="N21" s="94"/>
      <c r="O21" s="385"/>
      <c r="P21" s="386"/>
      <c r="Q21" s="387"/>
      <c r="R21" s="178"/>
      <c r="S21" s="179" t="str">
        <f>IF(L21=$U$11,$U$11&amp;M21,IF(L21=$AD$11,$AD$11&amp;M21,IF(L21=AM8,AM8&amp;M21,IF(L21=$AV$9,$AV$9&amp;M21,IF(L21=BF9,BF9&amp;M21,IF(L21="","",$BF$9&amp;M21))))))</f>
        <v/>
      </c>
      <c r="T21" s="179"/>
      <c r="U21" s="180">
        <f t="shared" si="16"/>
        <v>0</v>
      </c>
      <c r="V21" s="180">
        <f t="shared" si="17"/>
        <v>0</v>
      </c>
      <c r="W21" s="180">
        <f t="shared" si="18"/>
        <v>0</v>
      </c>
      <c r="X21" s="180">
        <f t="shared" si="19"/>
        <v>0</v>
      </c>
      <c r="Y21" s="180">
        <f t="shared" si="20"/>
        <v>0</v>
      </c>
      <c r="Z21" s="180">
        <f t="shared" si="21"/>
        <v>0</v>
      </c>
      <c r="AA21" s="180">
        <f t="shared" si="22"/>
        <v>0</v>
      </c>
      <c r="AB21" s="180">
        <f t="shared" si="23"/>
        <v>0</v>
      </c>
      <c r="AC21" s="181"/>
      <c r="AD21" s="180">
        <f t="shared" si="0"/>
        <v>0</v>
      </c>
      <c r="AE21" s="180">
        <f t="shared" si="1"/>
        <v>0</v>
      </c>
      <c r="AF21" s="180">
        <f t="shared" si="2"/>
        <v>0</v>
      </c>
      <c r="AG21" s="180">
        <f t="shared" si="3"/>
        <v>0</v>
      </c>
      <c r="AH21" s="180">
        <f t="shared" si="4"/>
        <v>0</v>
      </c>
      <c r="AI21" s="180">
        <f t="shared" si="5"/>
        <v>0</v>
      </c>
      <c r="AJ21" s="180">
        <f t="shared" si="6"/>
        <v>0</v>
      </c>
      <c r="AK21" s="180">
        <f t="shared" si="7"/>
        <v>0</v>
      </c>
      <c r="AL21" s="181"/>
      <c r="AM21" s="180">
        <f t="shared" si="24"/>
        <v>0</v>
      </c>
      <c r="AN21" s="180">
        <f t="shared" si="25"/>
        <v>0</v>
      </c>
      <c r="AO21" s="180">
        <f t="shared" si="26"/>
        <v>0</v>
      </c>
      <c r="AP21" s="180">
        <f t="shared" si="27"/>
        <v>0</v>
      </c>
      <c r="AQ21" s="180">
        <f t="shared" si="28"/>
        <v>0</v>
      </c>
      <c r="AR21" s="180">
        <f t="shared" si="29"/>
        <v>0</v>
      </c>
      <c r="AS21" s="180">
        <f t="shared" si="30"/>
        <v>0</v>
      </c>
      <c r="AT21" s="180">
        <f t="shared" si="31"/>
        <v>0</v>
      </c>
      <c r="AU21" s="181"/>
      <c r="AV21" s="180">
        <f t="shared" si="32"/>
        <v>0</v>
      </c>
      <c r="AW21" s="180">
        <f t="shared" si="33"/>
        <v>0</v>
      </c>
      <c r="AX21" s="180">
        <f t="shared" si="34"/>
        <v>0</v>
      </c>
      <c r="AY21" s="180">
        <f t="shared" si="35"/>
        <v>0</v>
      </c>
      <c r="AZ21" s="180">
        <f t="shared" si="36"/>
        <v>0</v>
      </c>
      <c r="BA21" s="180">
        <f t="shared" si="37"/>
        <v>0</v>
      </c>
      <c r="BB21" s="180">
        <f t="shared" si="38"/>
        <v>0</v>
      </c>
      <c r="BC21" s="180">
        <f t="shared" si="39"/>
        <v>0</v>
      </c>
      <c r="BD21" s="146"/>
      <c r="BE21" s="182">
        <f t="shared" si="40"/>
        <v>0</v>
      </c>
      <c r="BF21" s="182">
        <f t="shared" si="41"/>
        <v>0</v>
      </c>
      <c r="BG21" s="182">
        <f t="shared" si="42"/>
        <v>0</v>
      </c>
      <c r="BH21" s="182">
        <f t="shared" si="43"/>
        <v>0</v>
      </c>
      <c r="BI21" s="182">
        <f t="shared" si="44"/>
        <v>0</v>
      </c>
      <c r="BJ21" s="182">
        <f t="shared" si="45"/>
        <v>0</v>
      </c>
      <c r="BK21" s="182">
        <f t="shared" si="46"/>
        <v>0</v>
      </c>
      <c r="BL21" s="182">
        <f t="shared" si="47"/>
        <v>0</v>
      </c>
      <c r="BM21" s="182">
        <f t="shared" si="48"/>
        <v>0</v>
      </c>
      <c r="BN21" s="183"/>
      <c r="BO21" s="184">
        <f t="shared" si="8"/>
        <v>0</v>
      </c>
      <c r="BP21" s="184">
        <f t="shared" si="9"/>
        <v>0</v>
      </c>
      <c r="BQ21" s="184">
        <f t="shared" si="10"/>
        <v>0</v>
      </c>
      <c r="BR21" s="184">
        <f t="shared" si="11"/>
        <v>0</v>
      </c>
      <c r="BS21" s="184">
        <f t="shared" si="12"/>
        <v>0</v>
      </c>
      <c r="BT21" s="184">
        <f t="shared" si="13"/>
        <v>0</v>
      </c>
      <c r="BU21" s="184">
        <f t="shared" si="14"/>
        <v>0</v>
      </c>
      <c r="BV21" s="184">
        <f t="shared" si="15"/>
        <v>0</v>
      </c>
    </row>
    <row r="22" spans="1:74" s="185" customFormat="1" ht="24" customHeight="1" x14ac:dyDescent="0.15">
      <c r="A22" s="176"/>
      <c r="B22" s="186"/>
      <c r="C22" s="380"/>
      <c r="D22" s="381"/>
      <c r="E22" s="382"/>
      <c r="F22" s="383"/>
      <c r="G22" s="383"/>
      <c r="H22" s="383"/>
      <c r="I22" s="383"/>
      <c r="J22" s="383"/>
      <c r="K22" s="533"/>
      <c r="L22" s="92"/>
      <c r="M22" s="93"/>
      <c r="N22" s="94"/>
      <c r="O22" s="385"/>
      <c r="P22" s="386"/>
      <c r="Q22" s="387"/>
      <c r="R22" s="188"/>
      <c r="S22" s="179" t="str">
        <f>IF(L22=$U$11,$U$11&amp;M22,IF(L22=$AD$11,$AD$11&amp;M22,IF(L22=AM8,AM8&amp;M22,IF(L22=$AV$9,$AV$9&amp;M22,IF(L22=BF9,BF9&amp;M22,IF(L22="","",$BF$9&amp;M22))))))</f>
        <v/>
      </c>
      <c r="T22" s="179"/>
      <c r="U22" s="180">
        <f t="shared" si="16"/>
        <v>0</v>
      </c>
      <c r="V22" s="180">
        <f t="shared" si="17"/>
        <v>0</v>
      </c>
      <c r="W22" s="180">
        <f t="shared" si="18"/>
        <v>0</v>
      </c>
      <c r="X22" s="180">
        <f t="shared" si="19"/>
        <v>0</v>
      </c>
      <c r="Y22" s="180">
        <f t="shared" si="20"/>
        <v>0</v>
      </c>
      <c r="Z22" s="180">
        <f t="shared" si="21"/>
        <v>0</v>
      </c>
      <c r="AA22" s="180">
        <f t="shared" si="22"/>
        <v>0</v>
      </c>
      <c r="AB22" s="180">
        <f t="shared" si="23"/>
        <v>0</v>
      </c>
      <c r="AC22" s="181"/>
      <c r="AD22" s="180">
        <f t="shared" si="0"/>
        <v>0</v>
      </c>
      <c r="AE22" s="180">
        <f t="shared" si="1"/>
        <v>0</v>
      </c>
      <c r="AF22" s="180">
        <f t="shared" si="2"/>
        <v>0</v>
      </c>
      <c r="AG22" s="180">
        <f t="shared" si="3"/>
        <v>0</v>
      </c>
      <c r="AH22" s="180">
        <f t="shared" si="4"/>
        <v>0</v>
      </c>
      <c r="AI22" s="180">
        <f t="shared" si="5"/>
        <v>0</v>
      </c>
      <c r="AJ22" s="180">
        <f t="shared" si="6"/>
        <v>0</v>
      </c>
      <c r="AK22" s="180">
        <f t="shared" si="7"/>
        <v>0</v>
      </c>
      <c r="AL22" s="181"/>
      <c r="AM22" s="180">
        <f t="shared" si="24"/>
        <v>0</v>
      </c>
      <c r="AN22" s="180">
        <f t="shared" si="25"/>
        <v>0</v>
      </c>
      <c r="AO22" s="180">
        <f t="shared" si="26"/>
        <v>0</v>
      </c>
      <c r="AP22" s="180">
        <f t="shared" si="27"/>
        <v>0</v>
      </c>
      <c r="AQ22" s="180">
        <f t="shared" si="28"/>
        <v>0</v>
      </c>
      <c r="AR22" s="180">
        <f t="shared" si="29"/>
        <v>0</v>
      </c>
      <c r="AS22" s="180">
        <f t="shared" si="30"/>
        <v>0</v>
      </c>
      <c r="AT22" s="180">
        <f t="shared" si="31"/>
        <v>0</v>
      </c>
      <c r="AU22" s="181"/>
      <c r="AV22" s="180">
        <f t="shared" si="32"/>
        <v>0</v>
      </c>
      <c r="AW22" s="180">
        <f t="shared" si="33"/>
        <v>0</v>
      </c>
      <c r="AX22" s="180">
        <f t="shared" si="34"/>
        <v>0</v>
      </c>
      <c r="AY22" s="180">
        <f t="shared" si="35"/>
        <v>0</v>
      </c>
      <c r="AZ22" s="180">
        <f t="shared" si="36"/>
        <v>0</v>
      </c>
      <c r="BA22" s="180">
        <f t="shared" si="37"/>
        <v>0</v>
      </c>
      <c r="BB22" s="180">
        <f t="shared" si="38"/>
        <v>0</v>
      </c>
      <c r="BC22" s="180">
        <f t="shared" si="39"/>
        <v>0</v>
      </c>
      <c r="BD22" s="146"/>
      <c r="BE22" s="182">
        <f t="shared" si="40"/>
        <v>0</v>
      </c>
      <c r="BF22" s="182">
        <f t="shared" si="41"/>
        <v>0</v>
      </c>
      <c r="BG22" s="182">
        <f t="shared" si="42"/>
        <v>0</v>
      </c>
      <c r="BH22" s="182">
        <f t="shared" si="43"/>
        <v>0</v>
      </c>
      <c r="BI22" s="182">
        <f t="shared" si="44"/>
        <v>0</v>
      </c>
      <c r="BJ22" s="182">
        <f t="shared" si="45"/>
        <v>0</v>
      </c>
      <c r="BK22" s="182">
        <f t="shared" si="46"/>
        <v>0</v>
      </c>
      <c r="BL22" s="182">
        <f t="shared" si="47"/>
        <v>0</v>
      </c>
      <c r="BM22" s="182">
        <f t="shared" si="48"/>
        <v>0</v>
      </c>
      <c r="BN22" s="183"/>
      <c r="BO22" s="184">
        <f t="shared" si="8"/>
        <v>0</v>
      </c>
      <c r="BP22" s="184">
        <f t="shared" si="9"/>
        <v>0</v>
      </c>
      <c r="BQ22" s="184">
        <f t="shared" si="10"/>
        <v>0</v>
      </c>
      <c r="BR22" s="184">
        <f t="shared" si="11"/>
        <v>0</v>
      </c>
      <c r="BS22" s="184">
        <f t="shared" si="12"/>
        <v>0</v>
      </c>
      <c r="BT22" s="184">
        <f t="shared" si="13"/>
        <v>0</v>
      </c>
      <c r="BU22" s="184">
        <f t="shared" si="14"/>
        <v>0</v>
      </c>
      <c r="BV22" s="184">
        <f t="shared" si="15"/>
        <v>0</v>
      </c>
    </row>
    <row r="23" spans="1:74" s="185" customFormat="1" ht="24" customHeight="1" x14ac:dyDescent="0.15">
      <c r="A23" s="176"/>
      <c r="B23" s="186"/>
      <c r="C23" s="380"/>
      <c r="D23" s="381"/>
      <c r="E23" s="382"/>
      <c r="F23" s="383"/>
      <c r="G23" s="383"/>
      <c r="H23" s="383"/>
      <c r="I23" s="383"/>
      <c r="J23" s="383"/>
      <c r="K23" s="533"/>
      <c r="L23" s="92"/>
      <c r="M23" s="93"/>
      <c r="N23" s="94"/>
      <c r="O23" s="385"/>
      <c r="P23" s="386"/>
      <c r="Q23" s="387"/>
      <c r="R23" s="178"/>
      <c r="S23" s="179" t="str">
        <f>IF(L23=$U$11,$U$11&amp;M23,IF(L23=$AD$11,$AD$11&amp;M23,IF(L23=AM8,AM8&amp;M23,IF(L23=$AV$9,$AV$9&amp;M23,IF(L23=BF9,BF9&amp;M23,IF(L23="","",$BF$9&amp;M23))))))</f>
        <v/>
      </c>
      <c r="T23" s="179"/>
      <c r="U23" s="180">
        <f t="shared" si="16"/>
        <v>0</v>
      </c>
      <c r="V23" s="180">
        <f t="shared" si="17"/>
        <v>0</v>
      </c>
      <c r="W23" s="180">
        <f t="shared" si="18"/>
        <v>0</v>
      </c>
      <c r="X23" s="180">
        <f t="shared" si="19"/>
        <v>0</v>
      </c>
      <c r="Y23" s="180">
        <f t="shared" si="20"/>
        <v>0</v>
      </c>
      <c r="Z23" s="180">
        <f t="shared" si="21"/>
        <v>0</v>
      </c>
      <c r="AA23" s="180">
        <f t="shared" si="22"/>
        <v>0</v>
      </c>
      <c r="AB23" s="180">
        <f t="shared" si="23"/>
        <v>0</v>
      </c>
      <c r="AC23" s="181"/>
      <c r="AD23" s="180">
        <f t="shared" si="0"/>
        <v>0</v>
      </c>
      <c r="AE23" s="180">
        <f t="shared" si="1"/>
        <v>0</v>
      </c>
      <c r="AF23" s="180">
        <f t="shared" si="2"/>
        <v>0</v>
      </c>
      <c r="AG23" s="180">
        <f t="shared" si="3"/>
        <v>0</v>
      </c>
      <c r="AH23" s="180">
        <f t="shared" si="4"/>
        <v>0</v>
      </c>
      <c r="AI23" s="180">
        <f t="shared" si="5"/>
        <v>0</v>
      </c>
      <c r="AJ23" s="180">
        <f t="shared" si="6"/>
        <v>0</v>
      </c>
      <c r="AK23" s="180">
        <f t="shared" si="7"/>
        <v>0</v>
      </c>
      <c r="AL23" s="181"/>
      <c r="AM23" s="180">
        <f t="shared" si="24"/>
        <v>0</v>
      </c>
      <c r="AN23" s="180">
        <f t="shared" si="25"/>
        <v>0</v>
      </c>
      <c r="AO23" s="180">
        <f t="shared" si="26"/>
        <v>0</v>
      </c>
      <c r="AP23" s="180">
        <f t="shared" si="27"/>
        <v>0</v>
      </c>
      <c r="AQ23" s="180">
        <f t="shared" si="28"/>
        <v>0</v>
      </c>
      <c r="AR23" s="180">
        <f t="shared" si="29"/>
        <v>0</v>
      </c>
      <c r="AS23" s="180">
        <f t="shared" si="30"/>
        <v>0</v>
      </c>
      <c r="AT23" s="180">
        <f t="shared" si="31"/>
        <v>0</v>
      </c>
      <c r="AU23" s="181"/>
      <c r="AV23" s="180">
        <f t="shared" si="32"/>
        <v>0</v>
      </c>
      <c r="AW23" s="180">
        <f t="shared" si="33"/>
        <v>0</v>
      </c>
      <c r="AX23" s="180">
        <f t="shared" si="34"/>
        <v>0</v>
      </c>
      <c r="AY23" s="180">
        <f t="shared" si="35"/>
        <v>0</v>
      </c>
      <c r="AZ23" s="180">
        <f t="shared" si="36"/>
        <v>0</v>
      </c>
      <c r="BA23" s="180">
        <f t="shared" si="37"/>
        <v>0</v>
      </c>
      <c r="BB23" s="180">
        <f t="shared" si="38"/>
        <v>0</v>
      </c>
      <c r="BC23" s="180">
        <f t="shared" si="39"/>
        <v>0</v>
      </c>
      <c r="BD23" s="146"/>
      <c r="BE23" s="182">
        <f t="shared" si="40"/>
        <v>0</v>
      </c>
      <c r="BF23" s="182">
        <f t="shared" si="41"/>
        <v>0</v>
      </c>
      <c r="BG23" s="182">
        <f t="shared" si="42"/>
        <v>0</v>
      </c>
      <c r="BH23" s="182">
        <f t="shared" si="43"/>
        <v>0</v>
      </c>
      <c r="BI23" s="182">
        <f t="shared" si="44"/>
        <v>0</v>
      </c>
      <c r="BJ23" s="182">
        <f t="shared" si="45"/>
        <v>0</v>
      </c>
      <c r="BK23" s="182">
        <f t="shared" si="46"/>
        <v>0</v>
      </c>
      <c r="BL23" s="182">
        <f t="shared" si="47"/>
        <v>0</v>
      </c>
      <c r="BM23" s="182">
        <f t="shared" si="48"/>
        <v>0</v>
      </c>
      <c r="BN23" s="183"/>
      <c r="BO23" s="184">
        <f t="shared" si="8"/>
        <v>0</v>
      </c>
      <c r="BP23" s="184">
        <f t="shared" si="9"/>
        <v>0</v>
      </c>
      <c r="BQ23" s="184">
        <f t="shared" si="10"/>
        <v>0</v>
      </c>
      <c r="BR23" s="184">
        <f t="shared" si="11"/>
        <v>0</v>
      </c>
      <c r="BS23" s="184">
        <f t="shared" si="12"/>
        <v>0</v>
      </c>
      <c r="BT23" s="184">
        <f t="shared" si="13"/>
        <v>0</v>
      </c>
      <c r="BU23" s="184">
        <f t="shared" si="14"/>
        <v>0</v>
      </c>
      <c r="BV23" s="184">
        <f t="shared" si="15"/>
        <v>0</v>
      </c>
    </row>
    <row r="24" spans="1:74" s="185" customFormat="1" ht="24" customHeight="1" x14ac:dyDescent="0.15">
      <c r="A24" s="176"/>
      <c r="B24" s="186"/>
      <c r="C24" s="380"/>
      <c r="D24" s="381"/>
      <c r="E24" s="382"/>
      <c r="F24" s="383"/>
      <c r="G24" s="383"/>
      <c r="H24" s="383"/>
      <c r="I24" s="383"/>
      <c r="J24" s="383"/>
      <c r="K24" s="533"/>
      <c r="L24" s="92"/>
      <c r="M24" s="93"/>
      <c r="N24" s="94"/>
      <c r="O24" s="385"/>
      <c r="P24" s="386"/>
      <c r="Q24" s="387"/>
      <c r="R24" s="178"/>
      <c r="S24" s="179" t="str">
        <f>IF(L24=$U$11,$U$11&amp;M24,IF(L24=$AD$11,$AD$11&amp;M24,IF(L24=AM8,AM8&amp;M24,IF(L24=$AV$9,$AV$9&amp;M24,IF(L24=BF9,BF9&amp;M24,IF(L24="","",$BF$9&amp;M24))))))</f>
        <v/>
      </c>
      <c r="T24" s="179"/>
      <c r="U24" s="180">
        <f t="shared" si="16"/>
        <v>0</v>
      </c>
      <c r="V24" s="180">
        <f t="shared" si="17"/>
        <v>0</v>
      </c>
      <c r="W24" s="180">
        <f t="shared" si="18"/>
        <v>0</v>
      </c>
      <c r="X24" s="180">
        <f t="shared" si="19"/>
        <v>0</v>
      </c>
      <c r="Y24" s="180">
        <f t="shared" si="20"/>
        <v>0</v>
      </c>
      <c r="Z24" s="180">
        <f t="shared" si="21"/>
        <v>0</v>
      </c>
      <c r="AA24" s="180">
        <f t="shared" si="22"/>
        <v>0</v>
      </c>
      <c r="AB24" s="180">
        <f t="shared" si="23"/>
        <v>0</v>
      </c>
      <c r="AC24" s="181"/>
      <c r="AD24" s="180">
        <f t="shared" si="0"/>
        <v>0</v>
      </c>
      <c r="AE24" s="180">
        <f t="shared" si="1"/>
        <v>0</v>
      </c>
      <c r="AF24" s="180">
        <f t="shared" si="2"/>
        <v>0</v>
      </c>
      <c r="AG24" s="180">
        <f t="shared" si="3"/>
        <v>0</v>
      </c>
      <c r="AH24" s="180">
        <f t="shared" si="4"/>
        <v>0</v>
      </c>
      <c r="AI24" s="180">
        <f t="shared" si="5"/>
        <v>0</v>
      </c>
      <c r="AJ24" s="180">
        <f t="shared" si="6"/>
        <v>0</v>
      </c>
      <c r="AK24" s="180">
        <f t="shared" si="7"/>
        <v>0</v>
      </c>
      <c r="AL24" s="181"/>
      <c r="AM24" s="180">
        <f t="shared" si="24"/>
        <v>0</v>
      </c>
      <c r="AN24" s="180">
        <f t="shared" si="25"/>
        <v>0</v>
      </c>
      <c r="AO24" s="180">
        <f t="shared" si="26"/>
        <v>0</v>
      </c>
      <c r="AP24" s="180">
        <f t="shared" si="27"/>
        <v>0</v>
      </c>
      <c r="AQ24" s="180">
        <f t="shared" si="28"/>
        <v>0</v>
      </c>
      <c r="AR24" s="180">
        <f t="shared" si="29"/>
        <v>0</v>
      </c>
      <c r="AS24" s="180">
        <f t="shared" si="30"/>
        <v>0</v>
      </c>
      <c r="AT24" s="180">
        <f t="shared" si="31"/>
        <v>0</v>
      </c>
      <c r="AU24" s="181"/>
      <c r="AV24" s="180">
        <f t="shared" si="32"/>
        <v>0</v>
      </c>
      <c r="AW24" s="180">
        <f t="shared" si="33"/>
        <v>0</v>
      </c>
      <c r="AX24" s="180">
        <f t="shared" si="34"/>
        <v>0</v>
      </c>
      <c r="AY24" s="180">
        <f t="shared" si="35"/>
        <v>0</v>
      </c>
      <c r="AZ24" s="180">
        <f t="shared" si="36"/>
        <v>0</v>
      </c>
      <c r="BA24" s="180">
        <f t="shared" si="37"/>
        <v>0</v>
      </c>
      <c r="BB24" s="180">
        <f t="shared" si="38"/>
        <v>0</v>
      </c>
      <c r="BC24" s="180">
        <f t="shared" si="39"/>
        <v>0</v>
      </c>
      <c r="BD24" s="146"/>
      <c r="BE24" s="182">
        <f t="shared" si="40"/>
        <v>0</v>
      </c>
      <c r="BF24" s="182">
        <f t="shared" si="41"/>
        <v>0</v>
      </c>
      <c r="BG24" s="182">
        <f t="shared" si="42"/>
        <v>0</v>
      </c>
      <c r="BH24" s="182">
        <f t="shared" si="43"/>
        <v>0</v>
      </c>
      <c r="BI24" s="182">
        <f t="shared" si="44"/>
        <v>0</v>
      </c>
      <c r="BJ24" s="182">
        <f t="shared" si="45"/>
        <v>0</v>
      </c>
      <c r="BK24" s="182">
        <f t="shared" si="46"/>
        <v>0</v>
      </c>
      <c r="BL24" s="182">
        <f t="shared" si="47"/>
        <v>0</v>
      </c>
      <c r="BM24" s="182">
        <f t="shared" si="48"/>
        <v>0</v>
      </c>
      <c r="BN24" s="183"/>
      <c r="BO24" s="184">
        <f t="shared" si="8"/>
        <v>0</v>
      </c>
      <c r="BP24" s="184">
        <f t="shared" si="9"/>
        <v>0</v>
      </c>
      <c r="BQ24" s="184">
        <f t="shared" si="10"/>
        <v>0</v>
      </c>
      <c r="BR24" s="184">
        <f t="shared" si="11"/>
        <v>0</v>
      </c>
      <c r="BS24" s="184">
        <f t="shared" si="12"/>
        <v>0</v>
      </c>
      <c r="BT24" s="184">
        <f t="shared" si="13"/>
        <v>0</v>
      </c>
      <c r="BU24" s="184">
        <f t="shared" si="14"/>
        <v>0</v>
      </c>
      <c r="BV24" s="184">
        <f t="shared" si="15"/>
        <v>0</v>
      </c>
    </row>
    <row r="25" spans="1:74" s="185" customFormat="1" ht="24" customHeight="1" x14ac:dyDescent="0.15">
      <c r="A25" s="176"/>
      <c r="B25" s="186"/>
      <c r="C25" s="380"/>
      <c r="D25" s="381"/>
      <c r="E25" s="382"/>
      <c r="F25" s="383"/>
      <c r="G25" s="383"/>
      <c r="H25" s="383"/>
      <c r="I25" s="383"/>
      <c r="J25" s="383"/>
      <c r="K25" s="533"/>
      <c r="L25" s="92"/>
      <c r="M25" s="93"/>
      <c r="N25" s="94"/>
      <c r="O25" s="385"/>
      <c r="P25" s="386"/>
      <c r="Q25" s="387"/>
      <c r="R25" s="178"/>
      <c r="S25" s="179" t="str">
        <f>IF(L25=$U$11,$U$11&amp;M25,IF(L25=$AD$11,$AD$11&amp;M25,IF(L25=AM8,AM8&amp;M25,IF(L25=$AV$9,$AV$9&amp;M25,IF(L25=BF9,BF9&amp;M25,IF(L25="","",$BF$9&amp;M25))))))</f>
        <v/>
      </c>
      <c r="T25" s="179"/>
      <c r="U25" s="180">
        <f t="shared" si="16"/>
        <v>0</v>
      </c>
      <c r="V25" s="180">
        <f t="shared" si="17"/>
        <v>0</v>
      </c>
      <c r="W25" s="180">
        <f t="shared" si="18"/>
        <v>0</v>
      </c>
      <c r="X25" s="180">
        <f t="shared" si="19"/>
        <v>0</v>
      </c>
      <c r="Y25" s="180">
        <f t="shared" si="20"/>
        <v>0</v>
      </c>
      <c r="Z25" s="180">
        <f t="shared" si="21"/>
        <v>0</v>
      </c>
      <c r="AA25" s="180">
        <f t="shared" si="22"/>
        <v>0</v>
      </c>
      <c r="AB25" s="180">
        <f t="shared" si="23"/>
        <v>0</v>
      </c>
      <c r="AC25" s="181"/>
      <c r="AD25" s="180">
        <f t="shared" si="0"/>
        <v>0</v>
      </c>
      <c r="AE25" s="180">
        <f t="shared" si="1"/>
        <v>0</v>
      </c>
      <c r="AF25" s="180">
        <f t="shared" si="2"/>
        <v>0</v>
      </c>
      <c r="AG25" s="180">
        <f t="shared" si="3"/>
        <v>0</v>
      </c>
      <c r="AH25" s="180">
        <f t="shared" si="4"/>
        <v>0</v>
      </c>
      <c r="AI25" s="180">
        <f t="shared" si="5"/>
        <v>0</v>
      </c>
      <c r="AJ25" s="180">
        <f t="shared" si="6"/>
        <v>0</v>
      </c>
      <c r="AK25" s="180">
        <f t="shared" si="7"/>
        <v>0</v>
      </c>
      <c r="AL25" s="181"/>
      <c r="AM25" s="180">
        <f t="shared" si="24"/>
        <v>0</v>
      </c>
      <c r="AN25" s="180">
        <f t="shared" si="25"/>
        <v>0</v>
      </c>
      <c r="AO25" s="180">
        <f t="shared" si="26"/>
        <v>0</v>
      </c>
      <c r="AP25" s="180">
        <f t="shared" si="27"/>
        <v>0</v>
      </c>
      <c r="AQ25" s="180">
        <f t="shared" si="28"/>
        <v>0</v>
      </c>
      <c r="AR25" s="180">
        <f t="shared" si="29"/>
        <v>0</v>
      </c>
      <c r="AS25" s="180">
        <f t="shared" si="30"/>
        <v>0</v>
      </c>
      <c r="AT25" s="180">
        <f t="shared" si="31"/>
        <v>0</v>
      </c>
      <c r="AU25" s="181"/>
      <c r="AV25" s="180">
        <f t="shared" si="32"/>
        <v>0</v>
      </c>
      <c r="AW25" s="180">
        <f t="shared" si="33"/>
        <v>0</v>
      </c>
      <c r="AX25" s="180">
        <f t="shared" si="34"/>
        <v>0</v>
      </c>
      <c r="AY25" s="180">
        <f t="shared" si="35"/>
        <v>0</v>
      </c>
      <c r="AZ25" s="180">
        <f t="shared" si="36"/>
        <v>0</v>
      </c>
      <c r="BA25" s="180">
        <f t="shared" si="37"/>
        <v>0</v>
      </c>
      <c r="BB25" s="180">
        <f t="shared" si="38"/>
        <v>0</v>
      </c>
      <c r="BC25" s="180">
        <f t="shared" si="39"/>
        <v>0</v>
      </c>
      <c r="BD25" s="146"/>
      <c r="BE25" s="182">
        <f t="shared" si="40"/>
        <v>0</v>
      </c>
      <c r="BF25" s="182">
        <f t="shared" si="41"/>
        <v>0</v>
      </c>
      <c r="BG25" s="182">
        <f t="shared" si="42"/>
        <v>0</v>
      </c>
      <c r="BH25" s="182">
        <f t="shared" si="43"/>
        <v>0</v>
      </c>
      <c r="BI25" s="182">
        <f t="shared" si="44"/>
        <v>0</v>
      </c>
      <c r="BJ25" s="182">
        <f t="shared" si="45"/>
        <v>0</v>
      </c>
      <c r="BK25" s="182">
        <f t="shared" si="46"/>
        <v>0</v>
      </c>
      <c r="BL25" s="182">
        <f t="shared" si="47"/>
        <v>0</v>
      </c>
      <c r="BM25" s="182">
        <f t="shared" si="48"/>
        <v>0</v>
      </c>
      <c r="BN25" s="183"/>
      <c r="BO25" s="184">
        <f t="shared" si="8"/>
        <v>0</v>
      </c>
      <c r="BP25" s="184">
        <f t="shared" si="9"/>
        <v>0</v>
      </c>
      <c r="BQ25" s="184">
        <f t="shared" si="10"/>
        <v>0</v>
      </c>
      <c r="BR25" s="184">
        <f t="shared" si="11"/>
        <v>0</v>
      </c>
      <c r="BS25" s="184">
        <f t="shared" si="12"/>
        <v>0</v>
      </c>
      <c r="BT25" s="184">
        <f t="shared" si="13"/>
        <v>0</v>
      </c>
      <c r="BU25" s="184">
        <f t="shared" si="14"/>
        <v>0</v>
      </c>
      <c r="BV25" s="184">
        <f t="shared" si="15"/>
        <v>0</v>
      </c>
    </row>
    <row r="26" spans="1:74" s="185" customFormat="1" ht="24" customHeight="1" x14ac:dyDescent="0.15">
      <c r="A26" s="176"/>
      <c r="B26" s="187"/>
      <c r="C26" s="380"/>
      <c r="D26" s="381"/>
      <c r="E26" s="382"/>
      <c r="F26" s="383"/>
      <c r="G26" s="383"/>
      <c r="H26" s="383"/>
      <c r="I26" s="383"/>
      <c r="J26" s="383"/>
      <c r="K26" s="533"/>
      <c r="L26" s="92"/>
      <c r="M26" s="93"/>
      <c r="N26" s="94"/>
      <c r="O26" s="385"/>
      <c r="P26" s="386"/>
      <c r="Q26" s="387"/>
      <c r="R26" s="178"/>
      <c r="S26" s="179" t="str">
        <f>IF(L26=$U$11,$U$11&amp;M26,IF(L26=$AD$11,$AD$11&amp;M26,IF(L26=AM8,AM8&amp;M26,IF(L26=$AV$9,$AV$9&amp;M26,IF(L26=BF9,BF9&amp;M26,IF(L26="","",$BF$9&amp;M26))))))</f>
        <v/>
      </c>
      <c r="T26" s="179"/>
      <c r="U26" s="180">
        <f t="shared" si="16"/>
        <v>0</v>
      </c>
      <c r="V26" s="180">
        <f t="shared" si="17"/>
        <v>0</v>
      </c>
      <c r="W26" s="180">
        <f t="shared" si="18"/>
        <v>0</v>
      </c>
      <c r="X26" s="180">
        <f t="shared" si="19"/>
        <v>0</v>
      </c>
      <c r="Y26" s="180">
        <f t="shared" si="20"/>
        <v>0</v>
      </c>
      <c r="Z26" s="180">
        <f t="shared" si="21"/>
        <v>0</v>
      </c>
      <c r="AA26" s="180">
        <f t="shared" si="22"/>
        <v>0</v>
      </c>
      <c r="AB26" s="180">
        <f t="shared" si="23"/>
        <v>0</v>
      </c>
      <c r="AC26" s="181"/>
      <c r="AD26" s="180">
        <f t="shared" si="0"/>
        <v>0</v>
      </c>
      <c r="AE26" s="180">
        <f t="shared" si="1"/>
        <v>0</v>
      </c>
      <c r="AF26" s="180">
        <f t="shared" si="2"/>
        <v>0</v>
      </c>
      <c r="AG26" s="180">
        <f t="shared" si="3"/>
        <v>0</v>
      </c>
      <c r="AH26" s="180">
        <f t="shared" si="4"/>
        <v>0</v>
      </c>
      <c r="AI26" s="180">
        <f t="shared" si="5"/>
        <v>0</v>
      </c>
      <c r="AJ26" s="180">
        <f t="shared" si="6"/>
        <v>0</v>
      </c>
      <c r="AK26" s="180">
        <f t="shared" si="7"/>
        <v>0</v>
      </c>
      <c r="AL26" s="181"/>
      <c r="AM26" s="180">
        <f t="shared" si="24"/>
        <v>0</v>
      </c>
      <c r="AN26" s="180">
        <f t="shared" si="25"/>
        <v>0</v>
      </c>
      <c r="AO26" s="180">
        <f t="shared" si="26"/>
        <v>0</v>
      </c>
      <c r="AP26" s="180">
        <f t="shared" si="27"/>
        <v>0</v>
      </c>
      <c r="AQ26" s="180">
        <f t="shared" si="28"/>
        <v>0</v>
      </c>
      <c r="AR26" s="180">
        <f t="shared" si="29"/>
        <v>0</v>
      </c>
      <c r="AS26" s="180">
        <f t="shared" si="30"/>
        <v>0</v>
      </c>
      <c r="AT26" s="180">
        <f t="shared" si="31"/>
        <v>0</v>
      </c>
      <c r="AU26" s="181"/>
      <c r="AV26" s="180">
        <f t="shared" si="32"/>
        <v>0</v>
      </c>
      <c r="AW26" s="180">
        <f t="shared" si="33"/>
        <v>0</v>
      </c>
      <c r="AX26" s="180">
        <f t="shared" si="34"/>
        <v>0</v>
      </c>
      <c r="AY26" s="180">
        <f t="shared" si="35"/>
        <v>0</v>
      </c>
      <c r="AZ26" s="180">
        <f t="shared" si="36"/>
        <v>0</v>
      </c>
      <c r="BA26" s="180">
        <f t="shared" si="37"/>
        <v>0</v>
      </c>
      <c r="BB26" s="180">
        <f t="shared" si="38"/>
        <v>0</v>
      </c>
      <c r="BC26" s="180">
        <f t="shared" si="39"/>
        <v>0</v>
      </c>
      <c r="BD26" s="146"/>
      <c r="BE26" s="182">
        <f t="shared" si="40"/>
        <v>0</v>
      </c>
      <c r="BF26" s="182">
        <f t="shared" si="41"/>
        <v>0</v>
      </c>
      <c r="BG26" s="182">
        <f t="shared" si="42"/>
        <v>0</v>
      </c>
      <c r="BH26" s="182">
        <f t="shared" si="43"/>
        <v>0</v>
      </c>
      <c r="BI26" s="182">
        <f t="shared" si="44"/>
        <v>0</v>
      </c>
      <c r="BJ26" s="182">
        <f t="shared" si="45"/>
        <v>0</v>
      </c>
      <c r="BK26" s="182">
        <f t="shared" si="46"/>
        <v>0</v>
      </c>
      <c r="BL26" s="182">
        <f t="shared" si="47"/>
        <v>0</v>
      </c>
      <c r="BM26" s="182">
        <f t="shared" si="48"/>
        <v>0</v>
      </c>
      <c r="BN26" s="183"/>
      <c r="BO26" s="184">
        <f t="shared" si="8"/>
        <v>0</v>
      </c>
      <c r="BP26" s="184">
        <f t="shared" si="9"/>
        <v>0</v>
      </c>
      <c r="BQ26" s="184">
        <f t="shared" si="10"/>
        <v>0</v>
      </c>
      <c r="BR26" s="184">
        <f t="shared" si="11"/>
        <v>0</v>
      </c>
      <c r="BS26" s="184">
        <f t="shared" si="12"/>
        <v>0</v>
      </c>
      <c r="BT26" s="184">
        <f t="shared" si="13"/>
        <v>0</v>
      </c>
      <c r="BU26" s="184">
        <f t="shared" si="14"/>
        <v>0</v>
      </c>
      <c r="BV26" s="184">
        <f t="shared" si="15"/>
        <v>0</v>
      </c>
    </row>
    <row r="27" spans="1:74" s="185" customFormat="1" ht="24" customHeight="1" x14ac:dyDescent="0.15">
      <c r="A27" s="176"/>
      <c r="B27" s="186"/>
      <c r="C27" s="380"/>
      <c r="D27" s="381"/>
      <c r="E27" s="382"/>
      <c r="F27" s="383"/>
      <c r="G27" s="383"/>
      <c r="H27" s="383"/>
      <c r="I27" s="383"/>
      <c r="J27" s="383"/>
      <c r="K27" s="533"/>
      <c r="L27" s="92"/>
      <c r="M27" s="93"/>
      <c r="N27" s="94"/>
      <c r="O27" s="385"/>
      <c r="P27" s="386"/>
      <c r="Q27" s="387"/>
      <c r="R27" s="178"/>
      <c r="S27" s="179" t="str">
        <f>IF(L27=$U$11,$U$11&amp;M27,IF(L27=$AD$11,$AD$11&amp;M27,IF(L27=AM8,AM8&amp;M27,IF(L27=$AV$9,$AV$9&amp;M27,IF(L27=BF9,BF9&amp;M27,IF(L27="","",$BF$9&amp;M27))))))</f>
        <v/>
      </c>
      <c r="T27" s="179"/>
      <c r="U27" s="180">
        <f t="shared" si="16"/>
        <v>0</v>
      </c>
      <c r="V27" s="180">
        <f t="shared" si="17"/>
        <v>0</v>
      </c>
      <c r="W27" s="180">
        <f t="shared" si="18"/>
        <v>0</v>
      </c>
      <c r="X27" s="180">
        <f t="shared" si="19"/>
        <v>0</v>
      </c>
      <c r="Y27" s="180">
        <f t="shared" si="20"/>
        <v>0</v>
      </c>
      <c r="Z27" s="180">
        <f t="shared" si="21"/>
        <v>0</v>
      </c>
      <c r="AA27" s="180">
        <f t="shared" si="22"/>
        <v>0</v>
      </c>
      <c r="AB27" s="180">
        <f t="shared" si="23"/>
        <v>0</v>
      </c>
      <c r="AC27" s="181"/>
      <c r="AD27" s="180">
        <f t="shared" si="0"/>
        <v>0</v>
      </c>
      <c r="AE27" s="180">
        <f t="shared" si="1"/>
        <v>0</v>
      </c>
      <c r="AF27" s="180">
        <f t="shared" si="2"/>
        <v>0</v>
      </c>
      <c r="AG27" s="180">
        <f t="shared" si="3"/>
        <v>0</v>
      </c>
      <c r="AH27" s="180">
        <f t="shared" si="4"/>
        <v>0</v>
      </c>
      <c r="AI27" s="180">
        <f t="shared" si="5"/>
        <v>0</v>
      </c>
      <c r="AJ27" s="180">
        <f t="shared" si="6"/>
        <v>0</v>
      </c>
      <c r="AK27" s="180">
        <f t="shared" si="7"/>
        <v>0</v>
      </c>
      <c r="AL27" s="181"/>
      <c r="AM27" s="180">
        <f t="shared" si="24"/>
        <v>0</v>
      </c>
      <c r="AN27" s="180">
        <f t="shared" si="25"/>
        <v>0</v>
      </c>
      <c r="AO27" s="180">
        <f t="shared" si="26"/>
        <v>0</v>
      </c>
      <c r="AP27" s="180">
        <f t="shared" si="27"/>
        <v>0</v>
      </c>
      <c r="AQ27" s="180">
        <f t="shared" si="28"/>
        <v>0</v>
      </c>
      <c r="AR27" s="180">
        <f t="shared" si="29"/>
        <v>0</v>
      </c>
      <c r="AS27" s="180">
        <f t="shared" si="30"/>
        <v>0</v>
      </c>
      <c r="AT27" s="180">
        <f t="shared" si="31"/>
        <v>0</v>
      </c>
      <c r="AU27" s="181"/>
      <c r="AV27" s="180">
        <f t="shared" si="32"/>
        <v>0</v>
      </c>
      <c r="AW27" s="180">
        <f t="shared" si="33"/>
        <v>0</v>
      </c>
      <c r="AX27" s="180">
        <f t="shared" si="34"/>
        <v>0</v>
      </c>
      <c r="AY27" s="180">
        <f t="shared" si="35"/>
        <v>0</v>
      </c>
      <c r="AZ27" s="180">
        <f t="shared" si="36"/>
        <v>0</v>
      </c>
      <c r="BA27" s="180">
        <f t="shared" si="37"/>
        <v>0</v>
      </c>
      <c r="BB27" s="180">
        <f t="shared" si="38"/>
        <v>0</v>
      </c>
      <c r="BC27" s="180">
        <f t="shared" si="39"/>
        <v>0</v>
      </c>
      <c r="BD27" s="146"/>
      <c r="BE27" s="182">
        <f t="shared" si="40"/>
        <v>0</v>
      </c>
      <c r="BF27" s="182">
        <f t="shared" si="41"/>
        <v>0</v>
      </c>
      <c r="BG27" s="182">
        <f t="shared" si="42"/>
        <v>0</v>
      </c>
      <c r="BH27" s="182">
        <f t="shared" si="43"/>
        <v>0</v>
      </c>
      <c r="BI27" s="182">
        <f t="shared" si="44"/>
        <v>0</v>
      </c>
      <c r="BJ27" s="182">
        <f t="shared" si="45"/>
        <v>0</v>
      </c>
      <c r="BK27" s="182">
        <f t="shared" si="46"/>
        <v>0</v>
      </c>
      <c r="BL27" s="182">
        <f t="shared" si="47"/>
        <v>0</v>
      </c>
      <c r="BM27" s="182">
        <f t="shared" si="48"/>
        <v>0</v>
      </c>
      <c r="BN27" s="183"/>
      <c r="BO27" s="184">
        <f t="shared" si="8"/>
        <v>0</v>
      </c>
      <c r="BP27" s="184">
        <f t="shared" si="9"/>
        <v>0</v>
      </c>
      <c r="BQ27" s="184">
        <f t="shared" si="10"/>
        <v>0</v>
      </c>
      <c r="BR27" s="184">
        <f t="shared" si="11"/>
        <v>0</v>
      </c>
      <c r="BS27" s="184">
        <f t="shared" si="12"/>
        <v>0</v>
      </c>
      <c r="BT27" s="184">
        <f t="shared" si="13"/>
        <v>0</v>
      </c>
      <c r="BU27" s="184">
        <f t="shared" si="14"/>
        <v>0</v>
      </c>
      <c r="BV27" s="184">
        <f t="shared" si="15"/>
        <v>0</v>
      </c>
    </row>
    <row r="28" spans="1:74" s="185" customFormat="1" ht="24" customHeight="1" x14ac:dyDescent="0.15">
      <c r="A28" s="176"/>
      <c r="B28" s="187"/>
      <c r="C28" s="380"/>
      <c r="D28" s="381"/>
      <c r="E28" s="382"/>
      <c r="F28" s="383"/>
      <c r="G28" s="383"/>
      <c r="H28" s="383"/>
      <c r="I28" s="383"/>
      <c r="J28" s="383"/>
      <c r="K28" s="533"/>
      <c r="L28" s="92"/>
      <c r="M28" s="93"/>
      <c r="N28" s="94"/>
      <c r="O28" s="385"/>
      <c r="P28" s="386"/>
      <c r="Q28" s="387"/>
      <c r="R28" s="178"/>
      <c r="S28" s="179" t="str">
        <f>IF(L28=$U$11,$U$11&amp;M28,IF(L28=$AD$11,$AD$11&amp;M28,IF(L28=AM8,AM8&amp;M28,IF(L28=$AV$9,$AV$9&amp;M28,IF(L28=BF9,BF9&amp;M28,IF(L28="","",$BF$9&amp;M28))))))</f>
        <v/>
      </c>
      <c r="T28" s="179"/>
      <c r="U28" s="180">
        <f t="shared" si="16"/>
        <v>0</v>
      </c>
      <c r="V28" s="180">
        <f t="shared" si="17"/>
        <v>0</v>
      </c>
      <c r="W28" s="180">
        <f t="shared" si="18"/>
        <v>0</v>
      </c>
      <c r="X28" s="180">
        <f t="shared" si="19"/>
        <v>0</v>
      </c>
      <c r="Y28" s="180">
        <f t="shared" si="20"/>
        <v>0</v>
      </c>
      <c r="Z28" s="180">
        <f t="shared" si="21"/>
        <v>0</v>
      </c>
      <c r="AA28" s="180">
        <f t="shared" si="22"/>
        <v>0</v>
      </c>
      <c r="AB28" s="180">
        <f t="shared" si="23"/>
        <v>0</v>
      </c>
      <c r="AC28" s="181"/>
      <c r="AD28" s="180">
        <f t="shared" si="0"/>
        <v>0</v>
      </c>
      <c r="AE28" s="180">
        <f t="shared" si="1"/>
        <v>0</v>
      </c>
      <c r="AF28" s="180">
        <f t="shared" si="2"/>
        <v>0</v>
      </c>
      <c r="AG28" s="180">
        <f t="shared" si="3"/>
        <v>0</v>
      </c>
      <c r="AH28" s="180">
        <f t="shared" si="4"/>
        <v>0</v>
      </c>
      <c r="AI28" s="180">
        <f t="shared" si="5"/>
        <v>0</v>
      </c>
      <c r="AJ28" s="180">
        <f t="shared" si="6"/>
        <v>0</v>
      </c>
      <c r="AK28" s="180">
        <f t="shared" si="7"/>
        <v>0</v>
      </c>
      <c r="AL28" s="181"/>
      <c r="AM28" s="180">
        <f t="shared" si="24"/>
        <v>0</v>
      </c>
      <c r="AN28" s="180">
        <f t="shared" si="25"/>
        <v>0</v>
      </c>
      <c r="AO28" s="180">
        <f t="shared" si="26"/>
        <v>0</v>
      </c>
      <c r="AP28" s="180">
        <f t="shared" si="27"/>
        <v>0</v>
      </c>
      <c r="AQ28" s="180">
        <f t="shared" si="28"/>
        <v>0</v>
      </c>
      <c r="AR28" s="180">
        <f t="shared" si="29"/>
        <v>0</v>
      </c>
      <c r="AS28" s="180">
        <f t="shared" si="30"/>
        <v>0</v>
      </c>
      <c r="AT28" s="180">
        <f t="shared" si="31"/>
        <v>0</v>
      </c>
      <c r="AU28" s="181"/>
      <c r="AV28" s="180">
        <f t="shared" si="32"/>
        <v>0</v>
      </c>
      <c r="AW28" s="180">
        <f t="shared" si="33"/>
        <v>0</v>
      </c>
      <c r="AX28" s="180">
        <f t="shared" si="34"/>
        <v>0</v>
      </c>
      <c r="AY28" s="180">
        <f t="shared" si="35"/>
        <v>0</v>
      </c>
      <c r="AZ28" s="180">
        <f t="shared" si="36"/>
        <v>0</v>
      </c>
      <c r="BA28" s="180">
        <f t="shared" si="37"/>
        <v>0</v>
      </c>
      <c r="BB28" s="180">
        <f t="shared" si="38"/>
        <v>0</v>
      </c>
      <c r="BC28" s="180">
        <f t="shared" si="39"/>
        <v>0</v>
      </c>
      <c r="BD28" s="146"/>
      <c r="BE28" s="182">
        <f t="shared" si="40"/>
        <v>0</v>
      </c>
      <c r="BF28" s="182">
        <f t="shared" si="41"/>
        <v>0</v>
      </c>
      <c r="BG28" s="182">
        <f t="shared" si="42"/>
        <v>0</v>
      </c>
      <c r="BH28" s="182">
        <f t="shared" si="43"/>
        <v>0</v>
      </c>
      <c r="BI28" s="182">
        <f t="shared" si="44"/>
        <v>0</v>
      </c>
      <c r="BJ28" s="182">
        <f t="shared" si="45"/>
        <v>0</v>
      </c>
      <c r="BK28" s="182">
        <f t="shared" si="46"/>
        <v>0</v>
      </c>
      <c r="BL28" s="182">
        <f t="shared" si="47"/>
        <v>0</v>
      </c>
      <c r="BM28" s="182">
        <f t="shared" si="48"/>
        <v>0</v>
      </c>
      <c r="BN28" s="183"/>
      <c r="BO28" s="184">
        <f t="shared" si="8"/>
        <v>0</v>
      </c>
      <c r="BP28" s="184">
        <f t="shared" si="9"/>
        <v>0</v>
      </c>
      <c r="BQ28" s="184">
        <f t="shared" si="10"/>
        <v>0</v>
      </c>
      <c r="BR28" s="184">
        <f t="shared" si="11"/>
        <v>0</v>
      </c>
      <c r="BS28" s="184">
        <f t="shared" si="12"/>
        <v>0</v>
      </c>
      <c r="BT28" s="184">
        <f t="shared" si="13"/>
        <v>0</v>
      </c>
      <c r="BU28" s="184">
        <f t="shared" si="14"/>
        <v>0</v>
      </c>
      <c r="BV28" s="184">
        <f t="shared" si="15"/>
        <v>0</v>
      </c>
    </row>
    <row r="29" spans="1:74" s="185" customFormat="1" ht="24" customHeight="1" x14ac:dyDescent="0.15">
      <c r="A29" s="176"/>
      <c r="B29" s="186"/>
      <c r="C29" s="380"/>
      <c r="D29" s="381"/>
      <c r="E29" s="382"/>
      <c r="F29" s="383"/>
      <c r="G29" s="383"/>
      <c r="H29" s="383"/>
      <c r="I29" s="383"/>
      <c r="J29" s="383"/>
      <c r="K29" s="533"/>
      <c r="L29" s="92"/>
      <c r="M29" s="93"/>
      <c r="N29" s="94"/>
      <c r="O29" s="385"/>
      <c r="P29" s="386"/>
      <c r="Q29" s="387"/>
      <c r="R29" s="178"/>
      <c r="S29" s="179" t="str">
        <f>IF(L29=$U$11,$U$11&amp;M29,IF(L29=$AD$11,$AD$11&amp;M29,IF(L29=AM8,AM8&amp;M29,IF(L29=$AV$9,$AV$9&amp;M29,IF(L29=BF9,BF9&amp;M29,IF(L29="","",$BF$9&amp;M29))))))</f>
        <v/>
      </c>
      <c r="T29" s="179"/>
      <c r="U29" s="180">
        <f t="shared" si="16"/>
        <v>0</v>
      </c>
      <c r="V29" s="180">
        <f t="shared" si="17"/>
        <v>0</v>
      </c>
      <c r="W29" s="180">
        <f t="shared" si="18"/>
        <v>0</v>
      </c>
      <c r="X29" s="180">
        <f t="shared" si="19"/>
        <v>0</v>
      </c>
      <c r="Y29" s="180">
        <f t="shared" si="20"/>
        <v>0</v>
      </c>
      <c r="Z29" s="180">
        <f t="shared" si="21"/>
        <v>0</v>
      </c>
      <c r="AA29" s="180">
        <f t="shared" si="22"/>
        <v>0</v>
      </c>
      <c r="AB29" s="180">
        <f t="shared" si="23"/>
        <v>0</v>
      </c>
      <c r="AC29" s="181"/>
      <c r="AD29" s="180">
        <f t="shared" si="0"/>
        <v>0</v>
      </c>
      <c r="AE29" s="180">
        <f t="shared" si="1"/>
        <v>0</v>
      </c>
      <c r="AF29" s="180">
        <f t="shared" si="2"/>
        <v>0</v>
      </c>
      <c r="AG29" s="180">
        <f t="shared" si="3"/>
        <v>0</v>
      </c>
      <c r="AH29" s="180">
        <f t="shared" si="4"/>
        <v>0</v>
      </c>
      <c r="AI29" s="180">
        <f t="shared" si="5"/>
        <v>0</v>
      </c>
      <c r="AJ29" s="180">
        <f t="shared" si="6"/>
        <v>0</v>
      </c>
      <c r="AK29" s="180">
        <f t="shared" si="7"/>
        <v>0</v>
      </c>
      <c r="AL29" s="181"/>
      <c r="AM29" s="180">
        <f t="shared" si="24"/>
        <v>0</v>
      </c>
      <c r="AN29" s="180">
        <f t="shared" si="25"/>
        <v>0</v>
      </c>
      <c r="AO29" s="180">
        <f t="shared" si="26"/>
        <v>0</v>
      </c>
      <c r="AP29" s="180">
        <f t="shared" si="27"/>
        <v>0</v>
      </c>
      <c r="AQ29" s="180">
        <f t="shared" si="28"/>
        <v>0</v>
      </c>
      <c r="AR29" s="180">
        <f t="shared" si="29"/>
        <v>0</v>
      </c>
      <c r="AS29" s="180">
        <f t="shared" si="30"/>
        <v>0</v>
      </c>
      <c r="AT29" s="180">
        <f t="shared" si="31"/>
        <v>0</v>
      </c>
      <c r="AU29" s="181"/>
      <c r="AV29" s="180">
        <f t="shared" si="32"/>
        <v>0</v>
      </c>
      <c r="AW29" s="180">
        <f t="shared" si="33"/>
        <v>0</v>
      </c>
      <c r="AX29" s="180">
        <f t="shared" si="34"/>
        <v>0</v>
      </c>
      <c r="AY29" s="180">
        <f t="shared" si="35"/>
        <v>0</v>
      </c>
      <c r="AZ29" s="180">
        <f t="shared" si="36"/>
        <v>0</v>
      </c>
      <c r="BA29" s="180">
        <f t="shared" si="37"/>
        <v>0</v>
      </c>
      <c r="BB29" s="180">
        <f t="shared" si="38"/>
        <v>0</v>
      </c>
      <c r="BC29" s="180">
        <f t="shared" si="39"/>
        <v>0</v>
      </c>
      <c r="BD29" s="146"/>
      <c r="BE29" s="182">
        <f t="shared" si="40"/>
        <v>0</v>
      </c>
      <c r="BF29" s="182">
        <f t="shared" si="41"/>
        <v>0</v>
      </c>
      <c r="BG29" s="182">
        <f t="shared" si="42"/>
        <v>0</v>
      </c>
      <c r="BH29" s="182">
        <f t="shared" si="43"/>
        <v>0</v>
      </c>
      <c r="BI29" s="182">
        <f t="shared" si="44"/>
        <v>0</v>
      </c>
      <c r="BJ29" s="182">
        <f t="shared" si="45"/>
        <v>0</v>
      </c>
      <c r="BK29" s="182">
        <f t="shared" si="46"/>
        <v>0</v>
      </c>
      <c r="BL29" s="182">
        <f t="shared" si="47"/>
        <v>0</v>
      </c>
      <c r="BM29" s="182">
        <f t="shared" si="48"/>
        <v>0</v>
      </c>
      <c r="BN29" s="183"/>
      <c r="BO29" s="184">
        <f t="shared" si="8"/>
        <v>0</v>
      </c>
      <c r="BP29" s="184">
        <f t="shared" si="9"/>
        <v>0</v>
      </c>
      <c r="BQ29" s="184">
        <f t="shared" si="10"/>
        <v>0</v>
      </c>
      <c r="BR29" s="184">
        <f t="shared" si="11"/>
        <v>0</v>
      </c>
      <c r="BS29" s="184">
        <f t="shared" si="12"/>
        <v>0</v>
      </c>
      <c r="BT29" s="184">
        <f t="shared" si="13"/>
        <v>0</v>
      </c>
      <c r="BU29" s="184">
        <f t="shared" si="14"/>
        <v>0</v>
      </c>
      <c r="BV29" s="184">
        <f t="shared" si="15"/>
        <v>0</v>
      </c>
    </row>
    <row r="30" spans="1:74" s="185" customFormat="1" ht="24" customHeight="1" x14ac:dyDescent="0.15">
      <c r="A30" s="176"/>
      <c r="B30" s="187"/>
      <c r="C30" s="380"/>
      <c r="D30" s="381"/>
      <c r="E30" s="382"/>
      <c r="F30" s="383"/>
      <c r="G30" s="383"/>
      <c r="H30" s="383"/>
      <c r="I30" s="383"/>
      <c r="J30" s="383"/>
      <c r="K30" s="533"/>
      <c r="L30" s="92"/>
      <c r="M30" s="93"/>
      <c r="N30" s="94"/>
      <c r="O30" s="385"/>
      <c r="P30" s="386"/>
      <c r="Q30" s="387"/>
      <c r="R30" s="178"/>
      <c r="S30" s="179" t="str">
        <f>IF(L30=$U$11,$U$11&amp;M30,IF(L30=$AD$11,$AD$11&amp;M30,IF(L30=AM8,AM8&amp;M30,IF(L30=$AV$9,$AV$9&amp;M30,IF(L30=BF9,BF9&amp;M30,IF(L30="","",$BF$9&amp;M30))))))</f>
        <v/>
      </c>
      <c r="T30" s="179"/>
      <c r="U30" s="180">
        <f t="shared" si="16"/>
        <v>0</v>
      </c>
      <c r="V30" s="180">
        <f t="shared" si="17"/>
        <v>0</v>
      </c>
      <c r="W30" s="180">
        <f t="shared" si="18"/>
        <v>0</v>
      </c>
      <c r="X30" s="180">
        <f t="shared" si="19"/>
        <v>0</v>
      </c>
      <c r="Y30" s="180">
        <f t="shared" si="20"/>
        <v>0</v>
      </c>
      <c r="Z30" s="180">
        <f t="shared" si="21"/>
        <v>0</v>
      </c>
      <c r="AA30" s="180">
        <f t="shared" si="22"/>
        <v>0</v>
      </c>
      <c r="AB30" s="180">
        <f t="shared" si="23"/>
        <v>0</v>
      </c>
      <c r="AC30" s="181"/>
      <c r="AD30" s="180">
        <f t="shared" si="0"/>
        <v>0</v>
      </c>
      <c r="AE30" s="180">
        <f t="shared" si="1"/>
        <v>0</v>
      </c>
      <c r="AF30" s="180">
        <f t="shared" si="2"/>
        <v>0</v>
      </c>
      <c r="AG30" s="180">
        <f t="shared" si="3"/>
        <v>0</v>
      </c>
      <c r="AH30" s="180">
        <f t="shared" si="4"/>
        <v>0</v>
      </c>
      <c r="AI30" s="180">
        <f t="shared" si="5"/>
        <v>0</v>
      </c>
      <c r="AJ30" s="180">
        <f t="shared" si="6"/>
        <v>0</v>
      </c>
      <c r="AK30" s="180">
        <f t="shared" si="7"/>
        <v>0</v>
      </c>
      <c r="AL30" s="181"/>
      <c r="AM30" s="180">
        <f t="shared" si="24"/>
        <v>0</v>
      </c>
      <c r="AN30" s="180">
        <f t="shared" si="25"/>
        <v>0</v>
      </c>
      <c r="AO30" s="180">
        <f t="shared" si="26"/>
        <v>0</v>
      </c>
      <c r="AP30" s="180">
        <f t="shared" si="27"/>
        <v>0</v>
      </c>
      <c r="AQ30" s="180">
        <f t="shared" si="28"/>
        <v>0</v>
      </c>
      <c r="AR30" s="180">
        <f t="shared" si="29"/>
        <v>0</v>
      </c>
      <c r="AS30" s="180">
        <f t="shared" si="30"/>
        <v>0</v>
      </c>
      <c r="AT30" s="180">
        <f t="shared" si="31"/>
        <v>0</v>
      </c>
      <c r="AU30" s="181"/>
      <c r="AV30" s="180">
        <f t="shared" si="32"/>
        <v>0</v>
      </c>
      <c r="AW30" s="180">
        <f t="shared" si="33"/>
        <v>0</v>
      </c>
      <c r="AX30" s="180">
        <f t="shared" si="34"/>
        <v>0</v>
      </c>
      <c r="AY30" s="180">
        <f t="shared" si="35"/>
        <v>0</v>
      </c>
      <c r="AZ30" s="180">
        <f t="shared" si="36"/>
        <v>0</v>
      </c>
      <c r="BA30" s="180">
        <f t="shared" si="37"/>
        <v>0</v>
      </c>
      <c r="BB30" s="180">
        <f t="shared" si="38"/>
        <v>0</v>
      </c>
      <c r="BC30" s="180">
        <f t="shared" si="39"/>
        <v>0</v>
      </c>
      <c r="BD30" s="146"/>
      <c r="BE30" s="182">
        <f t="shared" si="40"/>
        <v>0</v>
      </c>
      <c r="BF30" s="182">
        <f t="shared" si="41"/>
        <v>0</v>
      </c>
      <c r="BG30" s="182">
        <f t="shared" si="42"/>
        <v>0</v>
      </c>
      <c r="BH30" s="182">
        <f t="shared" si="43"/>
        <v>0</v>
      </c>
      <c r="BI30" s="182">
        <f t="shared" si="44"/>
        <v>0</v>
      </c>
      <c r="BJ30" s="182">
        <f t="shared" si="45"/>
        <v>0</v>
      </c>
      <c r="BK30" s="182">
        <f t="shared" si="46"/>
        <v>0</v>
      </c>
      <c r="BL30" s="182">
        <f t="shared" si="47"/>
        <v>0</v>
      </c>
      <c r="BM30" s="182">
        <f t="shared" si="48"/>
        <v>0</v>
      </c>
      <c r="BN30" s="183"/>
      <c r="BO30" s="184">
        <f t="shared" si="8"/>
        <v>0</v>
      </c>
      <c r="BP30" s="184">
        <f t="shared" si="9"/>
        <v>0</v>
      </c>
      <c r="BQ30" s="184">
        <f t="shared" si="10"/>
        <v>0</v>
      </c>
      <c r="BR30" s="184">
        <f t="shared" si="11"/>
        <v>0</v>
      </c>
      <c r="BS30" s="184">
        <f t="shared" si="12"/>
        <v>0</v>
      </c>
      <c r="BT30" s="184">
        <f t="shared" si="13"/>
        <v>0</v>
      </c>
      <c r="BU30" s="184">
        <f t="shared" si="14"/>
        <v>0</v>
      </c>
      <c r="BV30" s="184">
        <f t="shared" si="15"/>
        <v>0</v>
      </c>
    </row>
    <row r="31" spans="1:74" s="185" customFormat="1" ht="24" customHeight="1" x14ac:dyDescent="0.15">
      <c r="A31" s="176"/>
      <c r="B31" s="186"/>
      <c r="C31" s="380"/>
      <c r="D31" s="381"/>
      <c r="E31" s="382"/>
      <c r="F31" s="383"/>
      <c r="G31" s="383"/>
      <c r="H31" s="383"/>
      <c r="I31" s="383"/>
      <c r="J31" s="383"/>
      <c r="K31" s="533"/>
      <c r="L31" s="92"/>
      <c r="M31" s="93"/>
      <c r="N31" s="94"/>
      <c r="O31" s="385"/>
      <c r="P31" s="386"/>
      <c r="Q31" s="387"/>
      <c r="R31" s="188"/>
      <c r="S31" s="179" t="str">
        <f>IF(L31=$U$11,$U$11&amp;M31,IF(L31=$AD$11,$AD$11&amp;M31,IF(L31=AM8,AM8&amp;M31,IF(L31=$AV$9,$AV$9&amp;M31,IF(L31=BF9,BF9&amp;M31,IF(L31="","",$BF$9&amp;M31))))))</f>
        <v/>
      </c>
      <c r="T31" s="179"/>
      <c r="U31" s="180">
        <f t="shared" si="16"/>
        <v>0</v>
      </c>
      <c r="V31" s="180">
        <f t="shared" si="17"/>
        <v>0</v>
      </c>
      <c r="W31" s="180">
        <f t="shared" si="18"/>
        <v>0</v>
      </c>
      <c r="X31" s="180">
        <f t="shared" si="19"/>
        <v>0</v>
      </c>
      <c r="Y31" s="180">
        <f t="shared" si="20"/>
        <v>0</v>
      </c>
      <c r="Z31" s="180">
        <f t="shared" si="21"/>
        <v>0</v>
      </c>
      <c r="AA31" s="180">
        <f t="shared" si="22"/>
        <v>0</v>
      </c>
      <c r="AB31" s="180">
        <f t="shared" si="23"/>
        <v>0</v>
      </c>
      <c r="AC31" s="181"/>
      <c r="AD31" s="180">
        <f t="shared" si="0"/>
        <v>0</v>
      </c>
      <c r="AE31" s="180">
        <f t="shared" si="1"/>
        <v>0</v>
      </c>
      <c r="AF31" s="180">
        <f t="shared" si="2"/>
        <v>0</v>
      </c>
      <c r="AG31" s="180">
        <f t="shared" si="3"/>
        <v>0</v>
      </c>
      <c r="AH31" s="180">
        <f t="shared" si="4"/>
        <v>0</v>
      </c>
      <c r="AI31" s="180">
        <f t="shared" si="5"/>
        <v>0</v>
      </c>
      <c r="AJ31" s="180">
        <f t="shared" si="6"/>
        <v>0</v>
      </c>
      <c r="AK31" s="180">
        <f t="shared" si="7"/>
        <v>0</v>
      </c>
      <c r="AL31" s="181"/>
      <c r="AM31" s="180">
        <f t="shared" si="24"/>
        <v>0</v>
      </c>
      <c r="AN31" s="180">
        <f t="shared" si="25"/>
        <v>0</v>
      </c>
      <c r="AO31" s="180">
        <f t="shared" si="26"/>
        <v>0</v>
      </c>
      <c r="AP31" s="180">
        <f t="shared" si="27"/>
        <v>0</v>
      </c>
      <c r="AQ31" s="180">
        <f t="shared" si="28"/>
        <v>0</v>
      </c>
      <c r="AR31" s="180">
        <f t="shared" si="29"/>
        <v>0</v>
      </c>
      <c r="AS31" s="180">
        <f t="shared" si="30"/>
        <v>0</v>
      </c>
      <c r="AT31" s="180">
        <f t="shared" si="31"/>
        <v>0</v>
      </c>
      <c r="AU31" s="181"/>
      <c r="AV31" s="180">
        <f t="shared" si="32"/>
        <v>0</v>
      </c>
      <c r="AW31" s="180">
        <f t="shared" si="33"/>
        <v>0</v>
      </c>
      <c r="AX31" s="180">
        <f t="shared" si="34"/>
        <v>0</v>
      </c>
      <c r="AY31" s="180">
        <f t="shared" si="35"/>
        <v>0</v>
      </c>
      <c r="AZ31" s="180">
        <f t="shared" si="36"/>
        <v>0</v>
      </c>
      <c r="BA31" s="180">
        <f t="shared" si="37"/>
        <v>0</v>
      </c>
      <c r="BB31" s="180">
        <f t="shared" si="38"/>
        <v>0</v>
      </c>
      <c r="BC31" s="180">
        <f t="shared" si="39"/>
        <v>0</v>
      </c>
      <c r="BD31" s="146"/>
      <c r="BE31" s="182">
        <f t="shared" si="40"/>
        <v>0</v>
      </c>
      <c r="BF31" s="182">
        <f t="shared" si="41"/>
        <v>0</v>
      </c>
      <c r="BG31" s="182">
        <f t="shared" si="42"/>
        <v>0</v>
      </c>
      <c r="BH31" s="182">
        <f t="shared" si="43"/>
        <v>0</v>
      </c>
      <c r="BI31" s="182">
        <f t="shared" si="44"/>
        <v>0</v>
      </c>
      <c r="BJ31" s="182">
        <f t="shared" si="45"/>
        <v>0</v>
      </c>
      <c r="BK31" s="182">
        <f t="shared" si="46"/>
        <v>0</v>
      </c>
      <c r="BL31" s="182">
        <f t="shared" si="47"/>
        <v>0</v>
      </c>
      <c r="BM31" s="182">
        <f t="shared" si="48"/>
        <v>0</v>
      </c>
      <c r="BN31" s="183"/>
      <c r="BO31" s="184">
        <f t="shared" si="8"/>
        <v>0</v>
      </c>
      <c r="BP31" s="184">
        <f t="shared" si="9"/>
        <v>0</v>
      </c>
      <c r="BQ31" s="184">
        <f t="shared" si="10"/>
        <v>0</v>
      </c>
      <c r="BR31" s="184">
        <f t="shared" si="11"/>
        <v>0</v>
      </c>
      <c r="BS31" s="184">
        <f t="shared" si="12"/>
        <v>0</v>
      </c>
      <c r="BT31" s="184">
        <f t="shared" si="13"/>
        <v>0</v>
      </c>
      <c r="BU31" s="184">
        <f t="shared" si="14"/>
        <v>0</v>
      </c>
      <c r="BV31" s="184">
        <f t="shared" si="15"/>
        <v>0</v>
      </c>
    </row>
    <row r="32" spans="1:74" s="185" customFormat="1" ht="24" customHeight="1" x14ac:dyDescent="0.15">
      <c r="A32" s="176"/>
      <c r="B32" s="186"/>
      <c r="C32" s="380"/>
      <c r="D32" s="381"/>
      <c r="E32" s="382"/>
      <c r="F32" s="383"/>
      <c r="G32" s="383"/>
      <c r="H32" s="383"/>
      <c r="I32" s="383"/>
      <c r="J32" s="383"/>
      <c r="K32" s="533"/>
      <c r="L32" s="92"/>
      <c r="M32" s="93"/>
      <c r="N32" s="94"/>
      <c r="O32" s="385"/>
      <c r="P32" s="386"/>
      <c r="Q32" s="387"/>
      <c r="R32" s="178"/>
      <c r="S32" s="179" t="str">
        <f>IF(L32=$U$11,$U$11&amp;M32,IF(L32=$AD$11,$AD$11&amp;M32,IF(L32=AM8,AM8&amp;M32,IF(L32=$AV$9,$AV$9&amp;M32,IF(L32=BF9,BF9&amp;M32,IF(L32="","",$BF$9&amp;M32))))))</f>
        <v/>
      </c>
      <c r="T32" s="179"/>
      <c r="U32" s="180">
        <f t="shared" si="16"/>
        <v>0</v>
      </c>
      <c r="V32" s="180">
        <f t="shared" si="17"/>
        <v>0</v>
      </c>
      <c r="W32" s="180">
        <f t="shared" si="18"/>
        <v>0</v>
      </c>
      <c r="X32" s="180">
        <f t="shared" si="19"/>
        <v>0</v>
      </c>
      <c r="Y32" s="180">
        <f t="shared" si="20"/>
        <v>0</v>
      </c>
      <c r="Z32" s="180">
        <f t="shared" si="21"/>
        <v>0</v>
      </c>
      <c r="AA32" s="180">
        <f t="shared" si="22"/>
        <v>0</v>
      </c>
      <c r="AB32" s="180">
        <f t="shared" si="23"/>
        <v>0</v>
      </c>
      <c r="AC32" s="181"/>
      <c r="AD32" s="180">
        <f t="shared" si="0"/>
        <v>0</v>
      </c>
      <c r="AE32" s="180">
        <f t="shared" si="1"/>
        <v>0</v>
      </c>
      <c r="AF32" s="180">
        <f t="shared" si="2"/>
        <v>0</v>
      </c>
      <c r="AG32" s="180">
        <f t="shared" si="3"/>
        <v>0</v>
      </c>
      <c r="AH32" s="180">
        <f t="shared" si="4"/>
        <v>0</v>
      </c>
      <c r="AI32" s="180">
        <f t="shared" si="5"/>
        <v>0</v>
      </c>
      <c r="AJ32" s="180">
        <f t="shared" si="6"/>
        <v>0</v>
      </c>
      <c r="AK32" s="180">
        <f t="shared" si="7"/>
        <v>0</v>
      </c>
      <c r="AL32" s="181"/>
      <c r="AM32" s="180">
        <f t="shared" si="24"/>
        <v>0</v>
      </c>
      <c r="AN32" s="180">
        <f t="shared" si="25"/>
        <v>0</v>
      </c>
      <c r="AO32" s="180">
        <f t="shared" si="26"/>
        <v>0</v>
      </c>
      <c r="AP32" s="180">
        <f t="shared" si="27"/>
        <v>0</v>
      </c>
      <c r="AQ32" s="180">
        <f t="shared" si="28"/>
        <v>0</v>
      </c>
      <c r="AR32" s="180">
        <f t="shared" si="29"/>
        <v>0</v>
      </c>
      <c r="AS32" s="180">
        <f t="shared" si="30"/>
        <v>0</v>
      </c>
      <c r="AT32" s="180">
        <f t="shared" si="31"/>
        <v>0</v>
      </c>
      <c r="AU32" s="181"/>
      <c r="AV32" s="180">
        <f t="shared" si="32"/>
        <v>0</v>
      </c>
      <c r="AW32" s="180">
        <f t="shared" si="33"/>
        <v>0</v>
      </c>
      <c r="AX32" s="180">
        <f t="shared" si="34"/>
        <v>0</v>
      </c>
      <c r="AY32" s="180">
        <f t="shared" si="35"/>
        <v>0</v>
      </c>
      <c r="AZ32" s="180">
        <f t="shared" si="36"/>
        <v>0</v>
      </c>
      <c r="BA32" s="180">
        <f t="shared" si="37"/>
        <v>0</v>
      </c>
      <c r="BB32" s="180">
        <f t="shared" si="38"/>
        <v>0</v>
      </c>
      <c r="BC32" s="180">
        <f t="shared" si="39"/>
        <v>0</v>
      </c>
      <c r="BD32" s="146"/>
      <c r="BE32" s="182">
        <f t="shared" si="40"/>
        <v>0</v>
      </c>
      <c r="BF32" s="182">
        <f t="shared" si="41"/>
        <v>0</v>
      </c>
      <c r="BG32" s="182">
        <f t="shared" si="42"/>
        <v>0</v>
      </c>
      <c r="BH32" s="182">
        <f t="shared" si="43"/>
        <v>0</v>
      </c>
      <c r="BI32" s="182">
        <f t="shared" si="44"/>
        <v>0</v>
      </c>
      <c r="BJ32" s="182">
        <f t="shared" si="45"/>
        <v>0</v>
      </c>
      <c r="BK32" s="182">
        <f t="shared" si="46"/>
        <v>0</v>
      </c>
      <c r="BL32" s="182">
        <f t="shared" si="47"/>
        <v>0</v>
      </c>
      <c r="BM32" s="182">
        <f t="shared" si="48"/>
        <v>0</v>
      </c>
      <c r="BN32" s="183"/>
      <c r="BO32" s="184">
        <f t="shared" si="8"/>
        <v>0</v>
      </c>
      <c r="BP32" s="184">
        <f t="shared" si="9"/>
        <v>0</v>
      </c>
      <c r="BQ32" s="184">
        <f t="shared" si="10"/>
        <v>0</v>
      </c>
      <c r="BR32" s="184">
        <f t="shared" si="11"/>
        <v>0</v>
      </c>
      <c r="BS32" s="184">
        <f t="shared" si="12"/>
        <v>0</v>
      </c>
      <c r="BT32" s="184">
        <f t="shared" si="13"/>
        <v>0</v>
      </c>
      <c r="BU32" s="184">
        <f t="shared" si="14"/>
        <v>0</v>
      </c>
      <c r="BV32" s="184">
        <f t="shared" si="15"/>
        <v>0</v>
      </c>
    </row>
    <row r="33" spans="1:75" s="185" customFormat="1" ht="24" customHeight="1" x14ac:dyDescent="0.15">
      <c r="A33" s="176"/>
      <c r="B33" s="186"/>
      <c r="C33" s="380"/>
      <c r="D33" s="381"/>
      <c r="E33" s="382"/>
      <c r="F33" s="383"/>
      <c r="G33" s="383"/>
      <c r="H33" s="383"/>
      <c r="I33" s="383"/>
      <c r="J33" s="383"/>
      <c r="K33" s="533"/>
      <c r="L33" s="92"/>
      <c r="M33" s="93"/>
      <c r="N33" s="94"/>
      <c r="O33" s="385"/>
      <c r="P33" s="386"/>
      <c r="Q33" s="387"/>
      <c r="R33" s="178"/>
      <c r="S33" s="179" t="str">
        <f>IF(L33=$U$11,$U$11&amp;M33,IF(L33=$AD$11,$AD$11&amp;M33,IF(L33=AM8,AM8&amp;M33,IF(L33=$AV$9,$AV$9&amp;M33,IF(L33=BF9,BF9&amp;M33,IF(L33="","",$BF$9&amp;M33))))))</f>
        <v/>
      </c>
      <c r="T33" s="179"/>
      <c r="U33" s="180">
        <f t="shared" si="16"/>
        <v>0</v>
      </c>
      <c r="V33" s="180">
        <f t="shared" si="17"/>
        <v>0</v>
      </c>
      <c r="W33" s="180">
        <f t="shared" si="18"/>
        <v>0</v>
      </c>
      <c r="X33" s="180">
        <f t="shared" si="19"/>
        <v>0</v>
      </c>
      <c r="Y33" s="180">
        <f t="shared" si="20"/>
        <v>0</v>
      </c>
      <c r="Z33" s="180">
        <f t="shared" si="21"/>
        <v>0</v>
      </c>
      <c r="AA33" s="180">
        <f t="shared" si="22"/>
        <v>0</v>
      </c>
      <c r="AB33" s="180">
        <f t="shared" si="23"/>
        <v>0</v>
      </c>
      <c r="AC33" s="181"/>
      <c r="AD33" s="180">
        <f t="shared" si="0"/>
        <v>0</v>
      </c>
      <c r="AE33" s="180">
        <f t="shared" si="1"/>
        <v>0</v>
      </c>
      <c r="AF33" s="180">
        <f t="shared" si="2"/>
        <v>0</v>
      </c>
      <c r="AG33" s="180">
        <f t="shared" si="3"/>
        <v>0</v>
      </c>
      <c r="AH33" s="180">
        <f t="shared" si="4"/>
        <v>0</v>
      </c>
      <c r="AI33" s="180">
        <f t="shared" si="5"/>
        <v>0</v>
      </c>
      <c r="AJ33" s="180">
        <f t="shared" si="6"/>
        <v>0</v>
      </c>
      <c r="AK33" s="180">
        <f t="shared" si="7"/>
        <v>0</v>
      </c>
      <c r="AL33" s="181"/>
      <c r="AM33" s="180">
        <f t="shared" si="24"/>
        <v>0</v>
      </c>
      <c r="AN33" s="180">
        <f t="shared" si="25"/>
        <v>0</v>
      </c>
      <c r="AO33" s="180">
        <f t="shared" si="26"/>
        <v>0</v>
      </c>
      <c r="AP33" s="180">
        <f t="shared" si="27"/>
        <v>0</v>
      </c>
      <c r="AQ33" s="180">
        <f t="shared" si="28"/>
        <v>0</v>
      </c>
      <c r="AR33" s="180">
        <f t="shared" si="29"/>
        <v>0</v>
      </c>
      <c r="AS33" s="180">
        <f t="shared" si="30"/>
        <v>0</v>
      </c>
      <c r="AT33" s="180">
        <f t="shared" si="31"/>
        <v>0</v>
      </c>
      <c r="AU33" s="181"/>
      <c r="AV33" s="180">
        <f t="shared" si="32"/>
        <v>0</v>
      </c>
      <c r="AW33" s="180">
        <f t="shared" si="33"/>
        <v>0</v>
      </c>
      <c r="AX33" s="180">
        <f t="shared" si="34"/>
        <v>0</v>
      </c>
      <c r="AY33" s="180">
        <f t="shared" si="35"/>
        <v>0</v>
      </c>
      <c r="AZ33" s="180">
        <f t="shared" si="36"/>
        <v>0</v>
      </c>
      <c r="BA33" s="180">
        <f t="shared" si="37"/>
        <v>0</v>
      </c>
      <c r="BB33" s="180">
        <f t="shared" si="38"/>
        <v>0</v>
      </c>
      <c r="BC33" s="180">
        <f t="shared" si="39"/>
        <v>0</v>
      </c>
      <c r="BD33" s="146"/>
      <c r="BE33" s="182">
        <f t="shared" si="40"/>
        <v>0</v>
      </c>
      <c r="BF33" s="182">
        <f t="shared" si="41"/>
        <v>0</v>
      </c>
      <c r="BG33" s="182">
        <f t="shared" si="42"/>
        <v>0</v>
      </c>
      <c r="BH33" s="182">
        <f t="shared" si="43"/>
        <v>0</v>
      </c>
      <c r="BI33" s="182">
        <f t="shared" si="44"/>
        <v>0</v>
      </c>
      <c r="BJ33" s="182">
        <f t="shared" si="45"/>
        <v>0</v>
      </c>
      <c r="BK33" s="182">
        <f t="shared" si="46"/>
        <v>0</v>
      </c>
      <c r="BL33" s="182">
        <f t="shared" si="47"/>
        <v>0</v>
      </c>
      <c r="BM33" s="182">
        <f t="shared" si="48"/>
        <v>0</v>
      </c>
      <c r="BN33" s="183"/>
      <c r="BO33" s="184">
        <f t="shared" si="8"/>
        <v>0</v>
      </c>
      <c r="BP33" s="184">
        <f t="shared" si="9"/>
        <v>0</v>
      </c>
      <c r="BQ33" s="184">
        <f t="shared" si="10"/>
        <v>0</v>
      </c>
      <c r="BR33" s="184">
        <f t="shared" si="11"/>
        <v>0</v>
      </c>
      <c r="BS33" s="184">
        <f t="shared" si="12"/>
        <v>0</v>
      </c>
      <c r="BT33" s="184">
        <f t="shared" si="13"/>
        <v>0</v>
      </c>
      <c r="BU33" s="184">
        <f t="shared" si="14"/>
        <v>0</v>
      </c>
      <c r="BV33" s="184">
        <f t="shared" si="15"/>
        <v>0</v>
      </c>
    </row>
    <row r="34" spans="1:75" s="185" customFormat="1" ht="24" customHeight="1" x14ac:dyDescent="0.15">
      <c r="A34" s="176"/>
      <c r="B34" s="186"/>
      <c r="C34" s="380"/>
      <c r="D34" s="381"/>
      <c r="E34" s="382"/>
      <c r="F34" s="383"/>
      <c r="G34" s="383"/>
      <c r="H34" s="383"/>
      <c r="I34" s="383"/>
      <c r="J34" s="383"/>
      <c r="K34" s="533"/>
      <c r="L34" s="92"/>
      <c r="M34" s="93"/>
      <c r="N34" s="94"/>
      <c r="O34" s="385"/>
      <c r="P34" s="386"/>
      <c r="Q34" s="387"/>
      <c r="R34" s="178"/>
      <c r="S34" s="179" t="str">
        <f>IF(L34=$U$11,$U$11&amp;M34,IF(L34=$AD$11,$AD$11&amp;M34,IF(L34=AM8,AM8&amp;M34,IF(L34=$AV$9,$AV$9&amp;M34,IF(L34=BF9,BF9&amp;M34,IF(L34="","",$BF$9&amp;M34))))))</f>
        <v/>
      </c>
      <c r="T34" s="179"/>
      <c r="U34" s="180">
        <f t="shared" si="16"/>
        <v>0</v>
      </c>
      <c r="V34" s="180">
        <f t="shared" si="17"/>
        <v>0</v>
      </c>
      <c r="W34" s="180">
        <f t="shared" si="18"/>
        <v>0</v>
      </c>
      <c r="X34" s="180">
        <f t="shared" si="19"/>
        <v>0</v>
      </c>
      <c r="Y34" s="180">
        <f t="shared" si="20"/>
        <v>0</v>
      </c>
      <c r="Z34" s="180">
        <f t="shared" si="21"/>
        <v>0</v>
      </c>
      <c r="AA34" s="180">
        <f t="shared" si="22"/>
        <v>0</v>
      </c>
      <c r="AB34" s="180">
        <f t="shared" si="23"/>
        <v>0</v>
      </c>
      <c r="AC34" s="181"/>
      <c r="AD34" s="180">
        <f t="shared" si="0"/>
        <v>0</v>
      </c>
      <c r="AE34" s="180">
        <f t="shared" si="1"/>
        <v>0</v>
      </c>
      <c r="AF34" s="180">
        <f t="shared" si="2"/>
        <v>0</v>
      </c>
      <c r="AG34" s="180">
        <f t="shared" si="3"/>
        <v>0</v>
      </c>
      <c r="AH34" s="180">
        <f t="shared" si="4"/>
        <v>0</v>
      </c>
      <c r="AI34" s="180">
        <f t="shared" si="5"/>
        <v>0</v>
      </c>
      <c r="AJ34" s="180">
        <f t="shared" si="6"/>
        <v>0</v>
      </c>
      <c r="AK34" s="180">
        <f t="shared" si="7"/>
        <v>0</v>
      </c>
      <c r="AL34" s="181"/>
      <c r="AM34" s="180">
        <f t="shared" si="24"/>
        <v>0</v>
      </c>
      <c r="AN34" s="180">
        <f t="shared" si="25"/>
        <v>0</v>
      </c>
      <c r="AO34" s="180">
        <f t="shared" si="26"/>
        <v>0</v>
      </c>
      <c r="AP34" s="180">
        <f t="shared" si="27"/>
        <v>0</v>
      </c>
      <c r="AQ34" s="180">
        <f t="shared" si="28"/>
        <v>0</v>
      </c>
      <c r="AR34" s="180">
        <f t="shared" si="29"/>
        <v>0</v>
      </c>
      <c r="AS34" s="180">
        <f t="shared" si="30"/>
        <v>0</v>
      </c>
      <c r="AT34" s="180">
        <f t="shared" si="31"/>
        <v>0</v>
      </c>
      <c r="AU34" s="181"/>
      <c r="AV34" s="180">
        <f t="shared" si="32"/>
        <v>0</v>
      </c>
      <c r="AW34" s="180">
        <f t="shared" si="33"/>
        <v>0</v>
      </c>
      <c r="AX34" s="180">
        <f t="shared" si="34"/>
        <v>0</v>
      </c>
      <c r="AY34" s="180">
        <f t="shared" si="35"/>
        <v>0</v>
      </c>
      <c r="AZ34" s="180">
        <f t="shared" si="36"/>
        <v>0</v>
      </c>
      <c r="BA34" s="180">
        <f t="shared" si="37"/>
        <v>0</v>
      </c>
      <c r="BB34" s="180">
        <f t="shared" si="38"/>
        <v>0</v>
      </c>
      <c r="BC34" s="180">
        <f t="shared" si="39"/>
        <v>0</v>
      </c>
      <c r="BD34" s="146"/>
      <c r="BE34" s="182">
        <f t="shared" si="40"/>
        <v>0</v>
      </c>
      <c r="BF34" s="182">
        <f t="shared" si="41"/>
        <v>0</v>
      </c>
      <c r="BG34" s="182">
        <f t="shared" si="42"/>
        <v>0</v>
      </c>
      <c r="BH34" s="182">
        <f t="shared" si="43"/>
        <v>0</v>
      </c>
      <c r="BI34" s="182">
        <f t="shared" si="44"/>
        <v>0</v>
      </c>
      <c r="BJ34" s="182">
        <f t="shared" si="45"/>
        <v>0</v>
      </c>
      <c r="BK34" s="182">
        <f t="shared" si="46"/>
        <v>0</v>
      </c>
      <c r="BL34" s="182">
        <f t="shared" si="47"/>
        <v>0</v>
      </c>
      <c r="BM34" s="182">
        <f t="shared" si="48"/>
        <v>0</v>
      </c>
      <c r="BN34" s="183"/>
      <c r="BO34" s="184">
        <f t="shared" si="8"/>
        <v>0</v>
      </c>
      <c r="BP34" s="184">
        <f t="shared" si="9"/>
        <v>0</v>
      </c>
      <c r="BQ34" s="184">
        <f t="shared" si="10"/>
        <v>0</v>
      </c>
      <c r="BR34" s="184">
        <f t="shared" si="11"/>
        <v>0</v>
      </c>
      <c r="BS34" s="184">
        <f t="shared" si="12"/>
        <v>0</v>
      </c>
      <c r="BT34" s="184">
        <f t="shared" si="13"/>
        <v>0</v>
      </c>
      <c r="BU34" s="184">
        <f t="shared" si="14"/>
        <v>0</v>
      </c>
      <c r="BV34" s="184">
        <f t="shared" si="15"/>
        <v>0</v>
      </c>
    </row>
    <row r="35" spans="1:75" s="185" customFormat="1" ht="24" customHeight="1" x14ac:dyDescent="0.15">
      <c r="A35" s="176"/>
      <c r="B35" s="187"/>
      <c r="C35" s="380"/>
      <c r="D35" s="381"/>
      <c r="E35" s="382"/>
      <c r="F35" s="383"/>
      <c r="G35" s="383"/>
      <c r="H35" s="383"/>
      <c r="I35" s="383"/>
      <c r="J35" s="383"/>
      <c r="K35" s="533"/>
      <c r="L35" s="92"/>
      <c r="M35" s="93"/>
      <c r="N35" s="94"/>
      <c r="O35" s="385"/>
      <c r="P35" s="386"/>
      <c r="Q35" s="387"/>
      <c r="R35" s="178"/>
      <c r="S35" s="179" t="str">
        <f>IF(L35=$U$11,$U$11&amp;M35,IF(L35=$AD$11,$AD$11&amp;M35,IF(L35=AM8,AM8&amp;M35,IF(L35=$AV$9,$AV$9&amp;M35,IF(L35=BF9,BF9&amp;M35,IF(L35="","",$BF$9&amp;M35))))))</f>
        <v/>
      </c>
      <c r="T35" s="179"/>
      <c r="U35" s="180">
        <f t="shared" si="16"/>
        <v>0</v>
      </c>
      <c r="V35" s="180">
        <f t="shared" si="17"/>
        <v>0</v>
      </c>
      <c r="W35" s="180">
        <f t="shared" si="18"/>
        <v>0</v>
      </c>
      <c r="X35" s="180">
        <f t="shared" si="19"/>
        <v>0</v>
      </c>
      <c r="Y35" s="180">
        <f t="shared" si="20"/>
        <v>0</v>
      </c>
      <c r="Z35" s="180">
        <f t="shared" si="21"/>
        <v>0</v>
      </c>
      <c r="AA35" s="180">
        <f t="shared" si="22"/>
        <v>0</v>
      </c>
      <c r="AB35" s="180">
        <f t="shared" si="23"/>
        <v>0</v>
      </c>
      <c r="AC35" s="181"/>
      <c r="AD35" s="180">
        <f t="shared" si="0"/>
        <v>0</v>
      </c>
      <c r="AE35" s="180">
        <f t="shared" si="1"/>
        <v>0</v>
      </c>
      <c r="AF35" s="180">
        <f t="shared" si="2"/>
        <v>0</v>
      </c>
      <c r="AG35" s="180">
        <f t="shared" si="3"/>
        <v>0</v>
      </c>
      <c r="AH35" s="180">
        <f t="shared" si="4"/>
        <v>0</v>
      </c>
      <c r="AI35" s="180">
        <f t="shared" si="5"/>
        <v>0</v>
      </c>
      <c r="AJ35" s="180">
        <f t="shared" si="6"/>
        <v>0</v>
      </c>
      <c r="AK35" s="180">
        <f t="shared" si="7"/>
        <v>0</v>
      </c>
      <c r="AL35" s="181"/>
      <c r="AM35" s="180">
        <f t="shared" si="24"/>
        <v>0</v>
      </c>
      <c r="AN35" s="180">
        <f t="shared" si="25"/>
        <v>0</v>
      </c>
      <c r="AO35" s="180">
        <f t="shared" si="26"/>
        <v>0</v>
      </c>
      <c r="AP35" s="180">
        <f t="shared" si="27"/>
        <v>0</v>
      </c>
      <c r="AQ35" s="180">
        <f t="shared" si="28"/>
        <v>0</v>
      </c>
      <c r="AR35" s="180">
        <f t="shared" si="29"/>
        <v>0</v>
      </c>
      <c r="AS35" s="180">
        <f t="shared" si="30"/>
        <v>0</v>
      </c>
      <c r="AT35" s="180">
        <f t="shared" si="31"/>
        <v>0</v>
      </c>
      <c r="AU35" s="181"/>
      <c r="AV35" s="180">
        <f t="shared" si="32"/>
        <v>0</v>
      </c>
      <c r="AW35" s="180">
        <f t="shared" si="33"/>
        <v>0</v>
      </c>
      <c r="AX35" s="180">
        <f t="shared" si="34"/>
        <v>0</v>
      </c>
      <c r="AY35" s="180">
        <f t="shared" si="35"/>
        <v>0</v>
      </c>
      <c r="AZ35" s="180">
        <f t="shared" si="36"/>
        <v>0</v>
      </c>
      <c r="BA35" s="180">
        <f t="shared" si="37"/>
        <v>0</v>
      </c>
      <c r="BB35" s="180">
        <f t="shared" si="38"/>
        <v>0</v>
      </c>
      <c r="BC35" s="180">
        <f t="shared" si="39"/>
        <v>0</v>
      </c>
      <c r="BD35" s="146"/>
      <c r="BE35" s="182">
        <f t="shared" si="40"/>
        <v>0</v>
      </c>
      <c r="BF35" s="182">
        <f t="shared" si="41"/>
        <v>0</v>
      </c>
      <c r="BG35" s="182">
        <f t="shared" si="42"/>
        <v>0</v>
      </c>
      <c r="BH35" s="182">
        <f t="shared" si="43"/>
        <v>0</v>
      </c>
      <c r="BI35" s="182">
        <f t="shared" si="44"/>
        <v>0</v>
      </c>
      <c r="BJ35" s="182">
        <f t="shared" si="45"/>
        <v>0</v>
      </c>
      <c r="BK35" s="182">
        <f t="shared" si="46"/>
        <v>0</v>
      </c>
      <c r="BL35" s="182">
        <f t="shared" si="47"/>
        <v>0</v>
      </c>
      <c r="BM35" s="182">
        <f t="shared" si="48"/>
        <v>0</v>
      </c>
      <c r="BN35" s="183"/>
      <c r="BO35" s="184">
        <f t="shared" si="8"/>
        <v>0</v>
      </c>
      <c r="BP35" s="184">
        <f t="shared" si="9"/>
        <v>0</v>
      </c>
      <c r="BQ35" s="184">
        <f t="shared" si="10"/>
        <v>0</v>
      </c>
      <c r="BR35" s="184">
        <f t="shared" si="11"/>
        <v>0</v>
      </c>
      <c r="BS35" s="184">
        <f t="shared" si="12"/>
        <v>0</v>
      </c>
      <c r="BT35" s="184">
        <f t="shared" si="13"/>
        <v>0</v>
      </c>
      <c r="BU35" s="184">
        <f t="shared" si="14"/>
        <v>0</v>
      </c>
      <c r="BV35" s="184">
        <f t="shared" si="15"/>
        <v>0</v>
      </c>
    </row>
    <row r="36" spans="1:75" s="185" customFormat="1" ht="24" customHeight="1" x14ac:dyDescent="0.15">
      <c r="A36" s="176"/>
      <c r="B36" s="186"/>
      <c r="C36" s="380"/>
      <c r="D36" s="381"/>
      <c r="E36" s="382"/>
      <c r="F36" s="383"/>
      <c r="G36" s="383"/>
      <c r="H36" s="383"/>
      <c r="I36" s="383"/>
      <c r="J36" s="383"/>
      <c r="K36" s="533"/>
      <c r="L36" s="92"/>
      <c r="M36" s="93"/>
      <c r="N36" s="94"/>
      <c r="O36" s="385"/>
      <c r="P36" s="386"/>
      <c r="Q36" s="387"/>
      <c r="R36" s="178"/>
      <c r="S36" s="179" t="str">
        <f>IF(L36=$U$11,$U$11&amp;M36,IF(L36=$AD$11,$AD$11&amp;M36,IF(L36=AM8,AM8&amp;M36,IF(L36=$AV$9,$AV$9&amp;M36,IF(L36=BF9,BF9&amp;M36,IF(L36="","",$BF$9&amp;M36))))))</f>
        <v/>
      </c>
      <c r="T36" s="179"/>
      <c r="U36" s="180">
        <f t="shared" si="16"/>
        <v>0</v>
      </c>
      <c r="V36" s="180">
        <f t="shared" si="17"/>
        <v>0</v>
      </c>
      <c r="W36" s="180">
        <f t="shared" si="18"/>
        <v>0</v>
      </c>
      <c r="X36" s="180">
        <f t="shared" si="19"/>
        <v>0</v>
      </c>
      <c r="Y36" s="180">
        <f t="shared" si="20"/>
        <v>0</v>
      </c>
      <c r="Z36" s="180">
        <f t="shared" si="21"/>
        <v>0</v>
      </c>
      <c r="AA36" s="180">
        <f t="shared" si="22"/>
        <v>0</v>
      </c>
      <c r="AB36" s="180">
        <f t="shared" si="23"/>
        <v>0</v>
      </c>
      <c r="AC36" s="181"/>
      <c r="AD36" s="180">
        <f t="shared" si="0"/>
        <v>0</v>
      </c>
      <c r="AE36" s="180">
        <f t="shared" si="1"/>
        <v>0</v>
      </c>
      <c r="AF36" s="180">
        <f t="shared" si="2"/>
        <v>0</v>
      </c>
      <c r="AG36" s="180">
        <f t="shared" si="3"/>
        <v>0</v>
      </c>
      <c r="AH36" s="180">
        <f t="shared" si="4"/>
        <v>0</v>
      </c>
      <c r="AI36" s="180">
        <f t="shared" si="5"/>
        <v>0</v>
      </c>
      <c r="AJ36" s="180">
        <f t="shared" si="6"/>
        <v>0</v>
      </c>
      <c r="AK36" s="180">
        <f t="shared" si="7"/>
        <v>0</v>
      </c>
      <c r="AL36" s="181"/>
      <c r="AM36" s="180">
        <f t="shared" si="24"/>
        <v>0</v>
      </c>
      <c r="AN36" s="180">
        <f t="shared" si="25"/>
        <v>0</v>
      </c>
      <c r="AO36" s="180">
        <f t="shared" si="26"/>
        <v>0</v>
      </c>
      <c r="AP36" s="180">
        <f t="shared" si="27"/>
        <v>0</v>
      </c>
      <c r="AQ36" s="180">
        <f t="shared" si="28"/>
        <v>0</v>
      </c>
      <c r="AR36" s="180">
        <f t="shared" si="29"/>
        <v>0</v>
      </c>
      <c r="AS36" s="180">
        <f t="shared" si="30"/>
        <v>0</v>
      </c>
      <c r="AT36" s="180">
        <f t="shared" si="31"/>
        <v>0</v>
      </c>
      <c r="AU36" s="181"/>
      <c r="AV36" s="180">
        <f t="shared" si="32"/>
        <v>0</v>
      </c>
      <c r="AW36" s="180">
        <f t="shared" si="33"/>
        <v>0</v>
      </c>
      <c r="AX36" s="180">
        <f t="shared" si="34"/>
        <v>0</v>
      </c>
      <c r="AY36" s="180">
        <f t="shared" si="35"/>
        <v>0</v>
      </c>
      <c r="AZ36" s="180">
        <f t="shared" si="36"/>
        <v>0</v>
      </c>
      <c r="BA36" s="180">
        <f t="shared" si="37"/>
        <v>0</v>
      </c>
      <c r="BB36" s="180">
        <f t="shared" si="38"/>
        <v>0</v>
      </c>
      <c r="BC36" s="180">
        <f t="shared" si="39"/>
        <v>0</v>
      </c>
      <c r="BD36" s="146"/>
      <c r="BE36" s="182">
        <f t="shared" si="40"/>
        <v>0</v>
      </c>
      <c r="BF36" s="182">
        <f t="shared" si="41"/>
        <v>0</v>
      </c>
      <c r="BG36" s="182">
        <f t="shared" si="42"/>
        <v>0</v>
      </c>
      <c r="BH36" s="182">
        <f t="shared" si="43"/>
        <v>0</v>
      </c>
      <c r="BI36" s="182">
        <f t="shared" si="44"/>
        <v>0</v>
      </c>
      <c r="BJ36" s="182">
        <f t="shared" si="45"/>
        <v>0</v>
      </c>
      <c r="BK36" s="182">
        <f t="shared" si="46"/>
        <v>0</v>
      </c>
      <c r="BL36" s="182">
        <f t="shared" si="47"/>
        <v>0</v>
      </c>
      <c r="BM36" s="182">
        <f t="shared" si="48"/>
        <v>0</v>
      </c>
      <c r="BN36" s="183"/>
      <c r="BO36" s="184">
        <f t="shared" si="8"/>
        <v>0</v>
      </c>
      <c r="BP36" s="184">
        <f t="shared" si="9"/>
        <v>0</v>
      </c>
      <c r="BQ36" s="184">
        <f t="shared" si="10"/>
        <v>0</v>
      </c>
      <c r="BR36" s="184">
        <f t="shared" si="11"/>
        <v>0</v>
      </c>
      <c r="BS36" s="184">
        <f t="shared" si="12"/>
        <v>0</v>
      </c>
      <c r="BT36" s="184">
        <f t="shared" si="13"/>
        <v>0</v>
      </c>
      <c r="BU36" s="184">
        <f t="shared" si="14"/>
        <v>0</v>
      </c>
      <c r="BV36" s="184">
        <f t="shared" si="15"/>
        <v>0</v>
      </c>
    </row>
    <row r="37" spans="1:75" s="185" customFormat="1" ht="24" customHeight="1" x14ac:dyDescent="0.15">
      <c r="A37" s="176"/>
      <c r="B37" s="186"/>
      <c r="C37" s="380"/>
      <c r="D37" s="381"/>
      <c r="E37" s="382"/>
      <c r="F37" s="383"/>
      <c r="G37" s="383"/>
      <c r="H37" s="383"/>
      <c r="I37" s="383"/>
      <c r="J37" s="383"/>
      <c r="K37" s="533"/>
      <c r="L37" s="92"/>
      <c r="M37" s="93"/>
      <c r="N37" s="94"/>
      <c r="O37" s="385"/>
      <c r="P37" s="386"/>
      <c r="Q37" s="387"/>
      <c r="R37" s="178"/>
      <c r="S37" s="179" t="str">
        <f>IF(L37=$U$11,$U$11&amp;M37,IF(L37=$AD$11,$AD$11&amp;M37,IF(L37=AM8,AM8&amp;M37,IF(L37=$AV$9,$AV$9&amp;M37,IF(L37=BF9,BF9&amp;M37,IF(L37="","",$BF$9&amp;M37))))))</f>
        <v/>
      </c>
      <c r="T37" s="179"/>
      <c r="U37" s="180">
        <f t="shared" si="16"/>
        <v>0</v>
      </c>
      <c r="V37" s="180">
        <f t="shared" si="17"/>
        <v>0</v>
      </c>
      <c r="W37" s="180">
        <f t="shared" si="18"/>
        <v>0</v>
      </c>
      <c r="X37" s="180">
        <f t="shared" si="19"/>
        <v>0</v>
      </c>
      <c r="Y37" s="180">
        <f t="shared" si="20"/>
        <v>0</v>
      </c>
      <c r="Z37" s="180">
        <f t="shared" si="21"/>
        <v>0</v>
      </c>
      <c r="AA37" s="180">
        <f t="shared" si="22"/>
        <v>0</v>
      </c>
      <c r="AB37" s="180">
        <f t="shared" si="23"/>
        <v>0</v>
      </c>
      <c r="AC37" s="181"/>
      <c r="AD37" s="180">
        <f t="shared" si="0"/>
        <v>0</v>
      </c>
      <c r="AE37" s="180">
        <f t="shared" si="1"/>
        <v>0</v>
      </c>
      <c r="AF37" s="180">
        <f t="shared" si="2"/>
        <v>0</v>
      </c>
      <c r="AG37" s="180">
        <f t="shared" si="3"/>
        <v>0</v>
      </c>
      <c r="AH37" s="180">
        <f t="shared" si="4"/>
        <v>0</v>
      </c>
      <c r="AI37" s="180">
        <f t="shared" si="5"/>
        <v>0</v>
      </c>
      <c r="AJ37" s="180">
        <f t="shared" si="6"/>
        <v>0</v>
      </c>
      <c r="AK37" s="180">
        <f t="shared" si="7"/>
        <v>0</v>
      </c>
      <c r="AL37" s="181"/>
      <c r="AM37" s="180">
        <f t="shared" si="24"/>
        <v>0</v>
      </c>
      <c r="AN37" s="180">
        <f t="shared" si="25"/>
        <v>0</v>
      </c>
      <c r="AO37" s="180">
        <f t="shared" si="26"/>
        <v>0</v>
      </c>
      <c r="AP37" s="180">
        <f t="shared" si="27"/>
        <v>0</v>
      </c>
      <c r="AQ37" s="180">
        <f t="shared" si="28"/>
        <v>0</v>
      </c>
      <c r="AR37" s="180">
        <f t="shared" si="29"/>
        <v>0</v>
      </c>
      <c r="AS37" s="180">
        <f t="shared" si="30"/>
        <v>0</v>
      </c>
      <c r="AT37" s="180">
        <f t="shared" si="31"/>
        <v>0</v>
      </c>
      <c r="AU37" s="181"/>
      <c r="AV37" s="180">
        <f t="shared" si="32"/>
        <v>0</v>
      </c>
      <c r="AW37" s="180">
        <f t="shared" si="33"/>
        <v>0</v>
      </c>
      <c r="AX37" s="180">
        <f t="shared" si="34"/>
        <v>0</v>
      </c>
      <c r="AY37" s="180">
        <f t="shared" si="35"/>
        <v>0</v>
      </c>
      <c r="AZ37" s="180">
        <f t="shared" si="36"/>
        <v>0</v>
      </c>
      <c r="BA37" s="180">
        <f t="shared" si="37"/>
        <v>0</v>
      </c>
      <c r="BB37" s="180">
        <f t="shared" si="38"/>
        <v>0</v>
      </c>
      <c r="BC37" s="180">
        <f t="shared" si="39"/>
        <v>0</v>
      </c>
      <c r="BD37" s="146"/>
      <c r="BE37" s="182">
        <f t="shared" si="40"/>
        <v>0</v>
      </c>
      <c r="BF37" s="182">
        <f t="shared" si="41"/>
        <v>0</v>
      </c>
      <c r="BG37" s="182">
        <f t="shared" si="42"/>
        <v>0</v>
      </c>
      <c r="BH37" s="182">
        <f t="shared" si="43"/>
        <v>0</v>
      </c>
      <c r="BI37" s="182">
        <f t="shared" si="44"/>
        <v>0</v>
      </c>
      <c r="BJ37" s="182">
        <f t="shared" si="45"/>
        <v>0</v>
      </c>
      <c r="BK37" s="182">
        <f t="shared" si="46"/>
        <v>0</v>
      </c>
      <c r="BL37" s="182">
        <f t="shared" si="47"/>
        <v>0</v>
      </c>
      <c r="BM37" s="182">
        <f t="shared" si="48"/>
        <v>0</v>
      </c>
      <c r="BN37" s="183"/>
      <c r="BO37" s="184">
        <f t="shared" si="8"/>
        <v>0</v>
      </c>
      <c r="BP37" s="184">
        <f t="shared" si="9"/>
        <v>0</v>
      </c>
      <c r="BQ37" s="184">
        <f t="shared" si="10"/>
        <v>0</v>
      </c>
      <c r="BR37" s="184">
        <f t="shared" si="11"/>
        <v>0</v>
      </c>
      <c r="BS37" s="184">
        <f t="shared" si="12"/>
        <v>0</v>
      </c>
      <c r="BT37" s="184">
        <f t="shared" si="13"/>
        <v>0</v>
      </c>
      <c r="BU37" s="184">
        <f t="shared" si="14"/>
        <v>0</v>
      </c>
      <c r="BV37" s="184">
        <f t="shared" si="15"/>
        <v>0</v>
      </c>
    </row>
    <row r="38" spans="1:75" s="185" customFormat="1" ht="24" customHeight="1" x14ac:dyDescent="0.15">
      <c r="A38" s="176"/>
      <c r="B38" s="187"/>
      <c r="C38" s="380"/>
      <c r="D38" s="381"/>
      <c r="E38" s="382"/>
      <c r="F38" s="383"/>
      <c r="G38" s="383"/>
      <c r="H38" s="383"/>
      <c r="I38" s="383"/>
      <c r="J38" s="383"/>
      <c r="K38" s="533"/>
      <c r="L38" s="92"/>
      <c r="M38" s="93"/>
      <c r="N38" s="94"/>
      <c r="O38" s="385"/>
      <c r="P38" s="386"/>
      <c r="Q38" s="387"/>
      <c r="R38" s="178"/>
      <c r="S38" s="179" t="str">
        <f>IF(L38=$U$11,$U$11&amp;M38,IF(L38=$AD$11,$AD$11&amp;M38,IF(L38=AM8,AM8&amp;M38,IF(L38=$AV$9,$AV$9&amp;M38,IF(L38=BF9,BF9&amp;M38,IF(L38="","",$BF$9&amp;M38))))))</f>
        <v/>
      </c>
      <c r="T38" s="179"/>
      <c r="U38" s="180">
        <f t="shared" si="16"/>
        <v>0</v>
      </c>
      <c r="V38" s="180">
        <f t="shared" si="17"/>
        <v>0</v>
      </c>
      <c r="W38" s="180">
        <f t="shared" si="18"/>
        <v>0</v>
      </c>
      <c r="X38" s="180">
        <f t="shared" si="19"/>
        <v>0</v>
      </c>
      <c r="Y38" s="180">
        <f t="shared" si="20"/>
        <v>0</v>
      </c>
      <c r="Z38" s="180">
        <f t="shared" si="21"/>
        <v>0</v>
      </c>
      <c r="AA38" s="180">
        <f t="shared" si="22"/>
        <v>0</v>
      </c>
      <c r="AB38" s="180">
        <f t="shared" si="23"/>
        <v>0</v>
      </c>
      <c r="AC38" s="181"/>
      <c r="AD38" s="180">
        <f t="shared" si="0"/>
        <v>0</v>
      </c>
      <c r="AE38" s="180">
        <f t="shared" si="1"/>
        <v>0</v>
      </c>
      <c r="AF38" s="180">
        <f t="shared" si="2"/>
        <v>0</v>
      </c>
      <c r="AG38" s="180">
        <f t="shared" si="3"/>
        <v>0</v>
      </c>
      <c r="AH38" s="180">
        <f t="shared" si="4"/>
        <v>0</v>
      </c>
      <c r="AI38" s="180">
        <f t="shared" si="5"/>
        <v>0</v>
      </c>
      <c r="AJ38" s="180">
        <f t="shared" si="6"/>
        <v>0</v>
      </c>
      <c r="AK38" s="180">
        <f t="shared" si="7"/>
        <v>0</v>
      </c>
      <c r="AL38" s="181"/>
      <c r="AM38" s="180">
        <f t="shared" si="24"/>
        <v>0</v>
      </c>
      <c r="AN38" s="180">
        <f t="shared" si="25"/>
        <v>0</v>
      </c>
      <c r="AO38" s="180">
        <f t="shared" si="26"/>
        <v>0</v>
      </c>
      <c r="AP38" s="180">
        <f t="shared" si="27"/>
        <v>0</v>
      </c>
      <c r="AQ38" s="180">
        <f t="shared" si="28"/>
        <v>0</v>
      </c>
      <c r="AR38" s="180">
        <f t="shared" si="29"/>
        <v>0</v>
      </c>
      <c r="AS38" s="180">
        <f t="shared" si="30"/>
        <v>0</v>
      </c>
      <c r="AT38" s="180">
        <f t="shared" si="31"/>
        <v>0</v>
      </c>
      <c r="AU38" s="181"/>
      <c r="AV38" s="180">
        <f t="shared" si="32"/>
        <v>0</v>
      </c>
      <c r="AW38" s="180">
        <f t="shared" si="33"/>
        <v>0</v>
      </c>
      <c r="AX38" s="180">
        <f t="shared" si="34"/>
        <v>0</v>
      </c>
      <c r="AY38" s="180">
        <f t="shared" si="35"/>
        <v>0</v>
      </c>
      <c r="AZ38" s="180">
        <f t="shared" si="36"/>
        <v>0</v>
      </c>
      <c r="BA38" s="180">
        <f t="shared" si="37"/>
        <v>0</v>
      </c>
      <c r="BB38" s="180">
        <f t="shared" si="38"/>
        <v>0</v>
      </c>
      <c r="BC38" s="180">
        <f t="shared" si="39"/>
        <v>0</v>
      </c>
      <c r="BD38" s="146"/>
      <c r="BE38" s="182">
        <f t="shared" si="40"/>
        <v>0</v>
      </c>
      <c r="BF38" s="182">
        <f t="shared" si="41"/>
        <v>0</v>
      </c>
      <c r="BG38" s="182">
        <f t="shared" si="42"/>
        <v>0</v>
      </c>
      <c r="BH38" s="182">
        <f t="shared" si="43"/>
        <v>0</v>
      </c>
      <c r="BI38" s="182">
        <f t="shared" si="44"/>
        <v>0</v>
      </c>
      <c r="BJ38" s="182">
        <f t="shared" si="45"/>
        <v>0</v>
      </c>
      <c r="BK38" s="182">
        <f t="shared" si="46"/>
        <v>0</v>
      </c>
      <c r="BL38" s="182">
        <f t="shared" si="47"/>
        <v>0</v>
      </c>
      <c r="BM38" s="182">
        <f t="shared" si="48"/>
        <v>0</v>
      </c>
      <c r="BN38" s="183"/>
      <c r="BO38" s="184">
        <f t="shared" si="8"/>
        <v>0</v>
      </c>
      <c r="BP38" s="184">
        <f t="shared" si="9"/>
        <v>0</v>
      </c>
      <c r="BQ38" s="184">
        <f t="shared" si="10"/>
        <v>0</v>
      </c>
      <c r="BR38" s="184">
        <f t="shared" si="11"/>
        <v>0</v>
      </c>
      <c r="BS38" s="184">
        <f t="shared" si="12"/>
        <v>0</v>
      </c>
      <c r="BT38" s="184">
        <f t="shared" si="13"/>
        <v>0</v>
      </c>
      <c r="BU38" s="184">
        <f t="shared" si="14"/>
        <v>0</v>
      </c>
      <c r="BV38" s="184">
        <f t="shared" si="15"/>
        <v>0</v>
      </c>
    </row>
    <row r="39" spans="1:75" s="185" customFormat="1" ht="24" customHeight="1" x14ac:dyDescent="0.15">
      <c r="A39" s="176"/>
      <c r="B39" s="186"/>
      <c r="C39" s="380"/>
      <c r="D39" s="381"/>
      <c r="E39" s="382"/>
      <c r="F39" s="383"/>
      <c r="G39" s="383"/>
      <c r="H39" s="383"/>
      <c r="I39" s="383"/>
      <c r="J39" s="383"/>
      <c r="K39" s="533"/>
      <c r="L39" s="92"/>
      <c r="M39" s="93"/>
      <c r="N39" s="94"/>
      <c r="O39" s="385"/>
      <c r="P39" s="386"/>
      <c r="Q39" s="387"/>
      <c r="R39" s="178"/>
      <c r="S39" s="179" t="str">
        <f>IF(L39=$U$11,$U$11&amp;M39,IF(L39=$AD$11,$AD$11&amp;M39,IF(L39=AM8,AM8&amp;M39,IF(L39=$AV$9,$AV$9&amp;M39,IF(L39=BF9,BF9&amp;M39,IF(L39="","",$BF$9&amp;M39))))))</f>
        <v/>
      </c>
      <c r="T39" s="179"/>
      <c r="U39" s="180">
        <f t="shared" si="16"/>
        <v>0</v>
      </c>
      <c r="V39" s="180">
        <f t="shared" si="17"/>
        <v>0</v>
      </c>
      <c r="W39" s="180">
        <f t="shared" si="18"/>
        <v>0</v>
      </c>
      <c r="X39" s="180">
        <f t="shared" si="19"/>
        <v>0</v>
      </c>
      <c r="Y39" s="180">
        <f t="shared" si="20"/>
        <v>0</v>
      </c>
      <c r="Z39" s="180">
        <f t="shared" si="21"/>
        <v>0</v>
      </c>
      <c r="AA39" s="180">
        <f t="shared" si="22"/>
        <v>0</v>
      </c>
      <c r="AB39" s="180">
        <f t="shared" si="23"/>
        <v>0</v>
      </c>
      <c r="AC39" s="181"/>
      <c r="AD39" s="180">
        <f t="shared" si="0"/>
        <v>0</v>
      </c>
      <c r="AE39" s="180">
        <f t="shared" si="1"/>
        <v>0</v>
      </c>
      <c r="AF39" s="180">
        <f t="shared" si="2"/>
        <v>0</v>
      </c>
      <c r="AG39" s="180">
        <f t="shared" si="3"/>
        <v>0</v>
      </c>
      <c r="AH39" s="180">
        <f t="shared" si="4"/>
        <v>0</v>
      </c>
      <c r="AI39" s="180">
        <f t="shared" si="5"/>
        <v>0</v>
      </c>
      <c r="AJ39" s="180">
        <f t="shared" si="6"/>
        <v>0</v>
      </c>
      <c r="AK39" s="180">
        <f t="shared" si="7"/>
        <v>0</v>
      </c>
      <c r="AL39" s="181"/>
      <c r="AM39" s="180">
        <f t="shared" si="24"/>
        <v>0</v>
      </c>
      <c r="AN39" s="180">
        <f t="shared" si="25"/>
        <v>0</v>
      </c>
      <c r="AO39" s="180">
        <f t="shared" si="26"/>
        <v>0</v>
      </c>
      <c r="AP39" s="180">
        <f t="shared" si="27"/>
        <v>0</v>
      </c>
      <c r="AQ39" s="180">
        <f t="shared" si="28"/>
        <v>0</v>
      </c>
      <c r="AR39" s="180">
        <f t="shared" si="29"/>
        <v>0</v>
      </c>
      <c r="AS39" s="180">
        <f t="shared" si="30"/>
        <v>0</v>
      </c>
      <c r="AT39" s="180">
        <f t="shared" si="31"/>
        <v>0</v>
      </c>
      <c r="AU39" s="181"/>
      <c r="AV39" s="180">
        <f t="shared" si="32"/>
        <v>0</v>
      </c>
      <c r="AW39" s="180">
        <f t="shared" si="33"/>
        <v>0</v>
      </c>
      <c r="AX39" s="180">
        <f t="shared" si="34"/>
        <v>0</v>
      </c>
      <c r="AY39" s="180">
        <f t="shared" si="35"/>
        <v>0</v>
      </c>
      <c r="AZ39" s="180">
        <f t="shared" si="36"/>
        <v>0</v>
      </c>
      <c r="BA39" s="180">
        <f t="shared" si="37"/>
        <v>0</v>
      </c>
      <c r="BB39" s="180">
        <f t="shared" si="38"/>
        <v>0</v>
      </c>
      <c r="BC39" s="180">
        <f t="shared" si="39"/>
        <v>0</v>
      </c>
      <c r="BD39" s="146"/>
      <c r="BE39" s="182">
        <f t="shared" si="40"/>
        <v>0</v>
      </c>
      <c r="BF39" s="182">
        <f t="shared" si="41"/>
        <v>0</v>
      </c>
      <c r="BG39" s="182">
        <f t="shared" si="42"/>
        <v>0</v>
      </c>
      <c r="BH39" s="182">
        <f t="shared" si="43"/>
        <v>0</v>
      </c>
      <c r="BI39" s="182">
        <f t="shared" si="44"/>
        <v>0</v>
      </c>
      <c r="BJ39" s="182">
        <f t="shared" si="45"/>
        <v>0</v>
      </c>
      <c r="BK39" s="182">
        <f t="shared" si="46"/>
        <v>0</v>
      </c>
      <c r="BL39" s="182">
        <f t="shared" si="47"/>
        <v>0</v>
      </c>
      <c r="BM39" s="182">
        <f t="shared" si="48"/>
        <v>0</v>
      </c>
      <c r="BN39" s="183"/>
      <c r="BO39" s="184">
        <f t="shared" si="8"/>
        <v>0</v>
      </c>
      <c r="BP39" s="184">
        <f t="shared" si="9"/>
        <v>0</v>
      </c>
      <c r="BQ39" s="184">
        <f t="shared" si="10"/>
        <v>0</v>
      </c>
      <c r="BR39" s="184">
        <f t="shared" si="11"/>
        <v>0</v>
      </c>
      <c r="BS39" s="184">
        <f t="shared" si="12"/>
        <v>0</v>
      </c>
      <c r="BT39" s="184">
        <f t="shared" si="13"/>
        <v>0</v>
      </c>
      <c r="BU39" s="184">
        <f t="shared" si="14"/>
        <v>0</v>
      </c>
      <c r="BV39" s="184">
        <f t="shared" si="15"/>
        <v>0</v>
      </c>
    </row>
    <row r="40" spans="1:75" s="185" customFormat="1" ht="24" customHeight="1" x14ac:dyDescent="0.15">
      <c r="A40" s="176"/>
      <c r="B40" s="189"/>
      <c r="C40" s="380"/>
      <c r="D40" s="381"/>
      <c r="E40" s="382"/>
      <c r="F40" s="383"/>
      <c r="G40" s="383"/>
      <c r="H40" s="383"/>
      <c r="I40" s="383"/>
      <c r="J40" s="383"/>
      <c r="K40" s="533"/>
      <c r="L40" s="98"/>
      <c r="M40" s="93"/>
      <c r="N40" s="162"/>
      <c r="O40" s="385"/>
      <c r="P40" s="386"/>
      <c r="Q40" s="387"/>
      <c r="R40" s="188"/>
      <c r="S40" s="190"/>
      <c r="T40" s="190"/>
      <c r="U40" s="180">
        <f t="shared" si="16"/>
        <v>0</v>
      </c>
      <c r="V40" s="180">
        <f t="shared" si="17"/>
        <v>0</v>
      </c>
      <c r="W40" s="180">
        <f t="shared" si="18"/>
        <v>0</v>
      </c>
      <c r="X40" s="180">
        <f t="shared" si="19"/>
        <v>0</v>
      </c>
      <c r="Y40" s="180">
        <f t="shared" si="20"/>
        <v>0</v>
      </c>
      <c r="Z40" s="180">
        <f t="shared" si="21"/>
        <v>0</v>
      </c>
      <c r="AA40" s="180">
        <f t="shared" si="22"/>
        <v>0</v>
      </c>
      <c r="AB40" s="180">
        <f t="shared" si="23"/>
        <v>0</v>
      </c>
      <c r="AC40" s="181"/>
      <c r="AD40" s="180">
        <f t="shared" si="0"/>
        <v>0</v>
      </c>
      <c r="AE40" s="180">
        <f t="shared" si="1"/>
        <v>0</v>
      </c>
      <c r="AF40" s="180">
        <f t="shared" si="2"/>
        <v>0</v>
      </c>
      <c r="AG40" s="180">
        <f t="shared" si="3"/>
        <v>0</v>
      </c>
      <c r="AH40" s="180">
        <f t="shared" si="4"/>
        <v>0</v>
      </c>
      <c r="AI40" s="180">
        <f t="shared" si="5"/>
        <v>0</v>
      </c>
      <c r="AJ40" s="180">
        <f t="shared" si="6"/>
        <v>0</v>
      </c>
      <c r="AK40" s="180">
        <f t="shared" si="7"/>
        <v>0</v>
      </c>
      <c r="AL40" s="181"/>
      <c r="AM40" s="180">
        <f t="shared" si="24"/>
        <v>0</v>
      </c>
      <c r="AN40" s="180">
        <f t="shared" si="25"/>
        <v>0</v>
      </c>
      <c r="AO40" s="180">
        <f t="shared" si="26"/>
        <v>0</v>
      </c>
      <c r="AP40" s="180">
        <f t="shared" si="27"/>
        <v>0</v>
      </c>
      <c r="AQ40" s="180">
        <f t="shared" si="28"/>
        <v>0</v>
      </c>
      <c r="AR40" s="180">
        <f t="shared" si="29"/>
        <v>0</v>
      </c>
      <c r="AS40" s="180">
        <f t="shared" si="30"/>
        <v>0</v>
      </c>
      <c r="AT40" s="180">
        <f t="shared" si="31"/>
        <v>0</v>
      </c>
      <c r="AU40" s="181"/>
      <c r="AV40" s="180">
        <f t="shared" si="32"/>
        <v>0</v>
      </c>
      <c r="AW40" s="180">
        <f t="shared" si="33"/>
        <v>0</v>
      </c>
      <c r="AX40" s="180">
        <f t="shared" si="34"/>
        <v>0</v>
      </c>
      <c r="AY40" s="180">
        <f t="shared" si="35"/>
        <v>0</v>
      </c>
      <c r="AZ40" s="180">
        <f t="shared" si="36"/>
        <v>0</v>
      </c>
      <c r="BA40" s="180">
        <f t="shared" si="37"/>
        <v>0</v>
      </c>
      <c r="BB40" s="180">
        <f t="shared" si="38"/>
        <v>0</v>
      </c>
      <c r="BC40" s="180">
        <f t="shared" si="39"/>
        <v>0</v>
      </c>
      <c r="BD40" s="146"/>
      <c r="BE40" s="182">
        <f t="shared" si="40"/>
        <v>0</v>
      </c>
      <c r="BF40" s="182">
        <f t="shared" si="41"/>
        <v>0</v>
      </c>
      <c r="BG40" s="182">
        <f t="shared" si="42"/>
        <v>0</v>
      </c>
      <c r="BH40" s="182">
        <f t="shared" si="43"/>
        <v>0</v>
      </c>
      <c r="BI40" s="182">
        <f t="shared" si="44"/>
        <v>0</v>
      </c>
      <c r="BJ40" s="182">
        <f t="shared" si="45"/>
        <v>0</v>
      </c>
      <c r="BK40" s="182">
        <f t="shared" si="46"/>
        <v>0</v>
      </c>
      <c r="BL40" s="182">
        <f t="shared" si="47"/>
        <v>0</v>
      </c>
      <c r="BM40" s="182">
        <f t="shared" si="48"/>
        <v>0</v>
      </c>
      <c r="BN40" s="183"/>
      <c r="BO40" s="184">
        <f t="shared" si="8"/>
        <v>0</v>
      </c>
      <c r="BP40" s="184">
        <f t="shared" si="9"/>
        <v>0</v>
      </c>
      <c r="BQ40" s="184">
        <f t="shared" si="10"/>
        <v>0</v>
      </c>
      <c r="BR40" s="184">
        <f t="shared" si="11"/>
        <v>0</v>
      </c>
      <c r="BS40" s="184">
        <f t="shared" si="12"/>
        <v>0</v>
      </c>
      <c r="BT40" s="184">
        <f t="shared" si="13"/>
        <v>0</v>
      </c>
      <c r="BU40" s="184">
        <f t="shared" si="14"/>
        <v>0</v>
      </c>
      <c r="BV40" s="184">
        <f t="shared" si="15"/>
        <v>0</v>
      </c>
    </row>
    <row r="41" spans="1:75" s="185" customFormat="1" ht="24" customHeight="1" x14ac:dyDescent="0.15">
      <c r="A41" s="176"/>
      <c r="B41" s="189"/>
      <c r="C41" s="380"/>
      <c r="D41" s="381"/>
      <c r="E41" s="382"/>
      <c r="F41" s="383"/>
      <c r="G41" s="383"/>
      <c r="H41" s="383"/>
      <c r="I41" s="383"/>
      <c r="J41" s="383"/>
      <c r="K41" s="533"/>
      <c r="L41" s="98"/>
      <c r="M41" s="93"/>
      <c r="N41" s="162"/>
      <c r="O41" s="385"/>
      <c r="P41" s="386"/>
      <c r="Q41" s="387"/>
      <c r="R41" s="188"/>
      <c r="S41" s="99" t="s">
        <v>81</v>
      </c>
      <c r="T41" s="100"/>
      <c r="U41" s="180">
        <f t="shared" si="16"/>
        <v>0</v>
      </c>
      <c r="V41" s="180">
        <f t="shared" si="17"/>
        <v>0</v>
      </c>
      <c r="W41" s="180">
        <f t="shared" si="18"/>
        <v>0</v>
      </c>
      <c r="X41" s="180">
        <f t="shared" si="19"/>
        <v>0</v>
      </c>
      <c r="Y41" s="180">
        <f t="shared" si="20"/>
        <v>0</v>
      </c>
      <c r="Z41" s="180">
        <f t="shared" si="21"/>
        <v>0</v>
      </c>
      <c r="AA41" s="180">
        <f t="shared" si="22"/>
        <v>0</v>
      </c>
      <c r="AB41" s="180">
        <f t="shared" si="23"/>
        <v>0</v>
      </c>
      <c r="AC41" s="181"/>
      <c r="AD41" s="180">
        <f t="shared" si="0"/>
        <v>0</v>
      </c>
      <c r="AE41" s="180">
        <f t="shared" si="1"/>
        <v>0</v>
      </c>
      <c r="AF41" s="180">
        <f t="shared" si="2"/>
        <v>0</v>
      </c>
      <c r="AG41" s="180">
        <f t="shared" si="3"/>
        <v>0</v>
      </c>
      <c r="AH41" s="180">
        <f t="shared" si="4"/>
        <v>0</v>
      </c>
      <c r="AI41" s="180">
        <f t="shared" si="5"/>
        <v>0</v>
      </c>
      <c r="AJ41" s="180">
        <f t="shared" si="6"/>
        <v>0</v>
      </c>
      <c r="AK41" s="180">
        <f t="shared" si="7"/>
        <v>0</v>
      </c>
      <c r="AL41" s="181"/>
      <c r="AM41" s="180">
        <f t="shared" si="24"/>
        <v>0</v>
      </c>
      <c r="AN41" s="180">
        <f t="shared" si="25"/>
        <v>0</v>
      </c>
      <c r="AO41" s="180">
        <f t="shared" si="26"/>
        <v>0</v>
      </c>
      <c r="AP41" s="180">
        <f t="shared" si="27"/>
        <v>0</v>
      </c>
      <c r="AQ41" s="180">
        <f t="shared" si="28"/>
        <v>0</v>
      </c>
      <c r="AR41" s="180">
        <f t="shared" si="29"/>
        <v>0</v>
      </c>
      <c r="AS41" s="180">
        <f t="shared" si="30"/>
        <v>0</v>
      </c>
      <c r="AT41" s="180">
        <f t="shared" si="31"/>
        <v>0</v>
      </c>
      <c r="AU41" s="181"/>
      <c r="AV41" s="180">
        <f t="shared" si="32"/>
        <v>0</v>
      </c>
      <c r="AW41" s="180">
        <f t="shared" si="33"/>
        <v>0</v>
      </c>
      <c r="AX41" s="180">
        <f t="shared" si="34"/>
        <v>0</v>
      </c>
      <c r="AY41" s="180">
        <f t="shared" si="35"/>
        <v>0</v>
      </c>
      <c r="AZ41" s="180">
        <f t="shared" si="36"/>
        <v>0</v>
      </c>
      <c r="BA41" s="180">
        <f t="shared" si="37"/>
        <v>0</v>
      </c>
      <c r="BB41" s="180">
        <f t="shared" si="38"/>
        <v>0</v>
      </c>
      <c r="BC41" s="180">
        <f t="shared" si="39"/>
        <v>0</v>
      </c>
      <c r="BD41" s="146"/>
      <c r="BE41" s="182">
        <f t="shared" si="40"/>
        <v>0</v>
      </c>
      <c r="BF41" s="182">
        <f t="shared" si="41"/>
        <v>0</v>
      </c>
      <c r="BG41" s="182">
        <f t="shared" si="42"/>
        <v>0</v>
      </c>
      <c r="BH41" s="182">
        <f t="shared" si="43"/>
        <v>0</v>
      </c>
      <c r="BI41" s="182">
        <f t="shared" si="44"/>
        <v>0</v>
      </c>
      <c r="BJ41" s="182">
        <f t="shared" si="45"/>
        <v>0</v>
      </c>
      <c r="BK41" s="182">
        <f t="shared" si="46"/>
        <v>0</v>
      </c>
      <c r="BL41" s="182">
        <f t="shared" si="47"/>
        <v>0</v>
      </c>
      <c r="BM41" s="182">
        <f t="shared" si="48"/>
        <v>0</v>
      </c>
      <c r="BN41" s="183"/>
      <c r="BO41" s="184">
        <f t="shared" si="8"/>
        <v>0</v>
      </c>
      <c r="BP41" s="184">
        <f t="shared" si="9"/>
        <v>0</v>
      </c>
      <c r="BQ41" s="184">
        <f t="shared" si="10"/>
        <v>0</v>
      </c>
      <c r="BR41" s="184">
        <f t="shared" si="11"/>
        <v>0</v>
      </c>
      <c r="BS41" s="184">
        <f t="shared" si="12"/>
        <v>0</v>
      </c>
      <c r="BT41" s="184">
        <f t="shared" si="13"/>
        <v>0</v>
      </c>
      <c r="BU41" s="184">
        <f t="shared" si="14"/>
        <v>0</v>
      </c>
      <c r="BV41" s="184">
        <f t="shared" si="15"/>
        <v>0</v>
      </c>
    </row>
    <row r="42" spans="1:75" s="185" customFormat="1" ht="24" customHeight="1" x14ac:dyDescent="0.15">
      <c r="A42" s="176"/>
      <c r="B42" s="191"/>
      <c r="C42" s="380"/>
      <c r="D42" s="381"/>
      <c r="E42" s="382"/>
      <c r="F42" s="383"/>
      <c r="G42" s="383"/>
      <c r="H42" s="383"/>
      <c r="I42" s="383"/>
      <c r="J42" s="383"/>
      <c r="K42" s="533"/>
      <c r="L42" s="98"/>
      <c r="M42" s="93"/>
      <c r="N42" s="162"/>
      <c r="O42" s="388"/>
      <c r="P42" s="389"/>
      <c r="Q42" s="390"/>
      <c r="R42" s="188"/>
      <c r="S42" s="102" t="s">
        <v>82</v>
      </c>
      <c r="T42" s="103"/>
      <c r="U42" s="180">
        <f t="shared" si="16"/>
        <v>0</v>
      </c>
      <c r="V42" s="180">
        <f t="shared" si="17"/>
        <v>0</v>
      </c>
      <c r="W42" s="180">
        <f t="shared" si="18"/>
        <v>0</v>
      </c>
      <c r="X42" s="180">
        <f t="shared" si="19"/>
        <v>0</v>
      </c>
      <c r="Y42" s="180">
        <f t="shared" si="20"/>
        <v>0</v>
      </c>
      <c r="Z42" s="180">
        <f t="shared" si="21"/>
        <v>0</v>
      </c>
      <c r="AA42" s="180">
        <f t="shared" si="22"/>
        <v>0</v>
      </c>
      <c r="AB42" s="180">
        <f t="shared" si="23"/>
        <v>0</v>
      </c>
      <c r="AC42" s="181"/>
      <c r="AD42" s="180">
        <f t="shared" si="0"/>
        <v>0</v>
      </c>
      <c r="AE42" s="180">
        <f t="shared" si="1"/>
        <v>0</v>
      </c>
      <c r="AF42" s="180">
        <f t="shared" si="2"/>
        <v>0</v>
      </c>
      <c r="AG42" s="180">
        <f t="shared" si="3"/>
        <v>0</v>
      </c>
      <c r="AH42" s="180">
        <f t="shared" si="4"/>
        <v>0</v>
      </c>
      <c r="AI42" s="180">
        <f t="shared" si="5"/>
        <v>0</v>
      </c>
      <c r="AJ42" s="180">
        <f t="shared" si="6"/>
        <v>0</v>
      </c>
      <c r="AK42" s="180">
        <f t="shared" si="7"/>
        <v>0</v>
      </c>
      <c r="AL42" s="181"/>
      <c r="AM42" s="180">
        <f t="shared" si="24"/>
        <v>0</v>
      </c>
      <c r="AN42" s="180">
        <f t="shared" si="25"/>
        <v>0</v>
      </c>
      <c r="AO42" s="180">
        <f t="shared" si="26"/>
        <v>0</v>
      </c>
      <c r="AP42" s="180">
        <f t="shared" si="27"/>
        <v>0</v>
      </c>
      <c r="AQ42" s="180">
        <f t="shared" si="28"/>
        <v>0</v>
      </c>
      <c r="AR42" s="180">
        <f t="shared" si="29"/>
        <v>0</v>
      </c>
      <c r="AS42" s="180">
        <f t="shared" si="30"/>
        <v>0</v>
      </c>
      <c r="AT42" s="180">
        <f t="shared" si="31"/>
        <v>0</v>
      </c>
      <c r="AU42" s="181"/>
      <c r="AV42" s="180">
        <f t="shared" si="32"/>
        <v>0</v>
      </c>
      <c r="AW42" s="180">
        <f t="shared" si="33"/>
        <v>0</v>
      </c>
      <c r="AX42" s="180">
        <f t="shared" si="34"/>
        <v>0</v>
      </c>
      <c r="AY42" s="180">
        <f t="shared" si="35"/>
        <v>0</v>
      </c>
      <c r="AZ42" s="180">
        <f t="shared" si="36"/>
        <v>0</v>
      </c>
      <c r="BA42" s="180">
        <f t="shared" si="37"/>
        <v>0</v>
      </c>
      <c r="BB42" s="180">
        <f t="shared" si="38"/>
        <v>0</v>
      </c>
      <c r="BC42" s="180">
        <f t="shared" si="39"/>
        <v>0</v>
      </c>
      <c r="BD42" s="157"/>
      <c r="BE42" s="182">
        <f t="shared" si="40"/>
        <v>0</v>
      </c>
      <c r="BF42" s="182">
        <f t="shared" si="41"/>
        <v>0</v>
      </c>
      <c r="BG42" s="182">
        <f t="shared" si="42"/>
        <v>0</v>
      </c>
      <c r="BH42" s="182">
        <f t="shared" si="43"/>
        <v>0</v>
      </c>
      <c r="BI42" s="182">
        <f t="shared" si="44"/>
        <v>0</v>
      </c>
      <c r="BJ42" s="182">
        <f t="shared" si="45"/>
        <v>0</v>
      </c>
      <c r="BK42" s="182">
        <f t="shared" si="46"/>
        <v>0</v>
      </c>
      <c r="BL42" s="182">
        <f t="shared" si="47"/>
        <v>0</v>
      </c>
      <c r="BM42" s="182">
        <f t="shared" si="48"/>
        <v>0</v>
      </c>
      <c r="BN42" s="183"/>
      <c r="BO42" s="184">
        <f t="shared" si="8"/>
        <v>0</v>
      </c>
      <c r="BP42" s="184">
        <f t="shared" si="9"/>
        <v>0</v>
      </c>
      <c r="BQ42" s="184">
        <f t="shared" si="10"/>
        <v>0</v>
      </c>
      <c r="BR42" s="184">
        <f t="shared" si="11"/>
        <v>0</v>
      </c>
      <c r="BS42" s="184">
        <f t="shared" si="12"/>
        <v>0</v>
      </c>
      <c r="BT42" s="184">
        <f t="shared" si="13"/>
        <v>0</v>
      </c>
      <c r="BU42" s="184">
        <f t="shared" si="14"/>
        <v>0</v>
      </c>
      <c r="BV42" s="184">
        <f t="shared" si="15"/>
        <v>0</v>
      </c>
    </row>
    <row r="43" spans="1:75" s="185" customFormat="1" ht="12.75" customHeight="1" x14ac:dyDescent="0.15">
      <c r="A43" s="176"/>
      <c r="B43" s="176"/>
      <c r="C43" s="192"/>
      <c r="D43" s="192"/>
      <c r="E43" s="192"/>
      <c r="F43" s="192"/>
      <c r="G43" s="192"/>
      <c r="H43" s="192"/>
      <c r="I43" s="192"/>
      <c r="J43" s="193"/>
      <c r="K43" s="192"/>
      <c r="L43" s="192"/>
      <c r="M43" s="192"/>
      <c r="N43" s="192"/>
      <c r="O43" s="192"/>
      <c r="P43" s="192"/>
      <c r="Q43" s="192"/>
      <c r="R43" s="192"/>
      <c r="S43" s="194">
        <f>COUNTA($C$15:$C$42)</f>
        <v>0</v>
      </c>
      <c r="T43" s="194"/>
      <c r="U43" s="195">
        <f>SUM(U15:U42)</f>
        <v>0</v>
      </c>
      <c r="V43" s="195">
        <f t="shared" ref="V43:AB43" si="49">SUM(V15:V42)</f>
        <v>0</v>
      </c>
      <c r="W43" s="195">
        <f t="shared" si="49"/>
        <v>0</v>
      </c>
      <c r="X43" s="195">
        <f t="shared" si="49"/>
        <v>0</v>
      </c>
      <c r="Y43" s="195">
        <f t="shared" si="49"/>
        <v>0</v>
      </c>
      <c r="Z43" s="195">
        <f t="shared" si="49"/>
        <v>0</v>
      </c>
      <c r="AA43" s="195">
        <f t="shared" si="49"/>
        <v>0</v>
      </c>
      <c r="AB43" s="195">
        <f t="shared" si="49"/>
        <v>0</v>
      </c>
      <c r="AC43" s="195"/>
      <c r="AD43" s="195">
        <f>SUM(AD15:AD42)</f>
        <v>0</v>
      </c>
      <c r="AE43" s="195">
        <f t="shared" ref="AE43:AK43" si="50">SUM(AE15:AE42)</f>
        <v>0</v>
      </c>
      <c r="AF43" s="195">
        <f t="shared" si="50"/>
        <v>0</v>
      </c>
      <c r="AG43" s="195">
        <f t="shared" si="50"/>
        <v>0</v>
      </c>
      <c r="AH43" s="195">
        <f t="shared" si="50"/>
        <v>0</v>
      </c>
      <c r="AI43" s="195">
        <f t="shared" si="50"/>
        <v>0</v>
      </c>
      <c r="AJ43" s="195">
        <f t="shared" si="50"/>
        <v>0</v>
      </c>
      <c r="AK43" s="195">
        <f t="shared" si="50"/>
        <v>0</v>
      </c>
      <c r="AL43" s="195"/>
      <c r="AM43" s="195">
        <f>SUM(AM15:AM42)</f>
        <v>0</v>
      </c>
      <c r="AN43" s="195">
        <f t="shared" ref="AN43:AT43" si="51">SUM(AN15:AN42)</f>
        <v>0</v>
      </c>
      <c r="AO43" s="195">
        <f t="shared" si="51"/>
        <v>0</v>
      </c>
      <c r="AP43" s="195">
        <f t="shared" si="51"/>
        <v>0</v>
      </c>
      <c r="AQ43" s="195">
        <f t="shared" si="51"/>
        <v>0</v>
      </c>
      <c r="AR43" s="195">
        <f t="shared" si="51"/>
        <v>0</v>
      </c>
      <c r="AS43" s="195">
        <f t="shared" si="51"/>
        <v>0</v>
      </c>
      <c r="AT43" s="195">
        <f t="shared" si="51"/>
        <v>0</v>
      </c>
      <c r="AU43" s="195"/>
      <c r="AV43" s="195">
        <f>SUM(AV15:AV42)</f>
        <v>0</v>
      </c>
      <c r="AW43" s="195">
        <f t="shared" ref="AW43:BC43" si="52">SUM(AW15:AW42)</f>
        <v>0</v>
      </c>
      <c r="AX43" s="195">
        <f t="shared" si="52"/>
        <v>0</v>
      </c>
      <c r="AY43" s="195">
        <f t="shared" si="52"/>
        <v>0</v>
      </c>
      <c r="AZ43" s="195">
        <f t="shared" si="52"/>
        <v>0</v>
      </c>
      <c r="BA43" s="195">
        <f>SUM(BA15:BA42)</f>
        <v>0</v>
      </c>
      <c r="BB43" s="195">
        <f t="shared" si="52"/>
        <v>0</v>
      </c>
      <c r="BC43" s="195">
        <f t="shared" si="52"/>
        <v>0</v>
      </c>
      <c r="BD43" s="220"/>
      <c r="BE43" s="196"/>
      <c r="BF43" s="195">
        <f>SUM(BF15:BF42)</f>
        <v>0</v>
      </c>
      <c r="BG43" s="195">
        <f t="shared" ref="BG43:BM43" si="53">SUM(BG15:BG42)</f>
        <v>0</v>
      </c>
      <c r="BH43" s="195">
        <f t="shared" si="53"/>
        <v>0</v>
      </c>
      <c r="BI43" s="195">
        <f t="shared" si="53"/>
        <v>0</v>
      </c>
      <c r="BJ43" s="195">
        <f t="shared" si="53"/>
        <v>0</v>
      </c>
      <c r="BK43" s="195">
        <f t="shared" si="53"/>
        <v>0</v>
      </c>
      <c r="BL43" s="195">
        <f t="shared" si="53"/>
        <v>0</v>
      </c>
      <c r="BM43" s="195">
        <f t="shared" si="53"/>
        <v>0</v>
      </c>
      <c r="BN43" s="197">
        <f>SUM(U43:BM43)</f>
        <v>0</v>
      </c>
      <c r="BO43" s="198">
        <f t="shared" ref="BO43:BV43" si="54">SUM(BO15:BO42)</f>
        <v>0</v>
      </c>
      <c r="BP43" s="198">
        <f t="shared" si="54"/>
        <v>0</v>
      </c>
      <c r="BQ43" s="198">
        <f t="shared" si="54"/>
        <v>0</v>
      </c>
      <c r="BR43" s="198">
        <f t="shared" si="54"/>
        <v>0</v>
      </c>
      <c r="BS43" s="198">
        <f t="shared" si="54"/>
        <v>0</v>
      </c>
      <c r="BT43" s="198">
        <f t="shared" si="54"/>
        <v>0</v>
      </c>
      <c r="BU43" s="198">
        <f t="shared" si="54"/>
        <v>0</v>
      </c>
      <c r="BV43" s="198">
        <f t="shared" si="54"/>
        <v>0</v>
      </c>
      <c r="BW43" s="199">
        <f>SUM(BO43:BV43)</f>
        <v>0</v>
      </c>
    </row>
    <row r="44" spans="1:75" s="185" customFormat="1" ht="12" customHeight="1" x14ac:dyDescent="0.15">
      <c r="A44" s="176"/>
      <c r="B44" s="534" t="s">
        <v>105</v>
      </c>
      <c r="C44" s="534"/>
      <c r="D44" s="534"/>
      <c r="E44" s="534"/>
      <c r="F44" s="192"/>
      <c r="G44" s="192"/>
      <c r="H44" s="192"/>
      <c r="I44" s="192"/>
      <c r="J44" s="193"/>
      <c r="K44" s="192"/>
      <c r="L44" s="192"/>
      <c r="M44" s="192"/>
      <c r="N44" s="192"/>
      <c r="O44" s="192"/>
      <c r="P44" s="192"/>
      <c r="Q44" s="192"/>
      <c r="R44" s="192"/>
      <c r="S44" s="102" t="s">
        <v>83</v>
      </c>
      <c r="T44" s="103"/>
      <c r="U44" s="200"/>
      <c r="V44" s="200"/>
      <c r="W44" s="200"/>
      <c r="X44" s="200"/>
      <c r="Y44" s="200"/>
      <c r="Z44" s="200"/>
      <c r="AA44" s="200"/>
      <c r="AB44" s="200"/>
      <c r="AC44" s="200"/>
      <c r="AD44" s="200"/>
      <c r="AE44" s="200"/>
      <c r="AF44" s="200"/>
      <c r="AG44" s="200"/>
      <c r="AH44" s="200"/>
      <c r="AI44" s="200"/>
      <c r="AJ44" s="200"/>
      <c r="AK44" s="200"/>
      <c r="AL44" s="200"/>
      <c r="AM44" s="200"/>
      <c r="AN44" s="200"/>
      <c r="AO44" s="200"/>
      <c r="AP44" s="200"/>
      <c r="AQ44" s="200"/>
      <c r="AR44" s="200"/>
      <c r="AS44" s="200"/>
      <c r="AT44" s="200"/>
      <c r="AU44" s="200"/>
      <c r="AV44" s="200"/>
      <c r="AW44" s="200"/>
      <c r="AX44" s="200"/>
      <c r="AY44" s="200"/>
      <c r="AZ44" s="200"/>
      <c r="BA44" s="200"/>
      <c r="BB44" s="200"/>
      <c r="BC44" s="200"/>
      <c r="BD44" s="200"/>
      <c r="BE44" s="200"/>
      <c r="BF44" s="200"/>
      <c r="BG44" s="200"/>
      <c r="BH44" s="200"/>
      <c r="BI44" s="200"/>
      <c r="BJ44" s="200"/>
      <c r="BK44" s="200"/>
      <c r="BL44" s="200"/>
      <c r="BM44" s="200"/>
      <c r="BN44" s="183"/>
      <c r="BO44" s="200"/>
      <c r="BP44" s="200"/>
      <c r="BQ44" s="200"/>
      <c r="BR44" s="200"/>
      <c r="BS44" s="200"/>
      <c r="BT44" s="183"/>
    </row>
    <row r="45" spans="1:75" s="185" customFormat="1" ht="28.5" customHeight="1" x14ac:dyDescent="0.15">
      <c r="A45" s="201"/>
      <c r="B45" s="363" t="s">
        <v>63</v>
      </c>
      <c r="C45" s="364"/>
      <c r="D45" s="364"/>
      <c r="E45" s="364"/>
      <c r="F45" s="364">
        <f>S45</f>
        <v>0</v>
      </c>
      <c r="G45" s="531" t="s">
        <v>14</v>
      </c>
      <c r="H45" s="202" t="s">
        <v>15</v>
      </c>
      <c r="I45" s="203">
        <f>SUM(BO43:BR43)</f>
        <v>0</v>
      </c>
      <c r="J45" s="204" t="s">
        <v>14</v>
      </c>
      <c r="K45" s="205" t="s">
        <v>89</v>
      </c>
      <c r="L45" s="203">
        <f>$BU$43</f>
        <v>0</v>
      </c>
      <c r="M45" s="206" t="s">
        <v>16</v>
      </c>
      <c r="N45" s="526" t="s">
        <v>91</v>
      </c>
      <c r="O45" s="364"/>
      <c r="P45" s="364">
        <f>S43</f>
        <v>0</v>
      </c>
      <c r="Q45" s="529" t="s">
        <v>84</v>
      </c>
      <c r="R45" s="176"/>
      <c r="S45" s="207">
        <f>SUM($N$15:$N$42)</f>
        <v>0</v>
      </c>
      <c r="T45" s="208"/>
      <c r="BN45" s="209"/>
      <c r="BT45" s="209"/>
    </row>
    <row r="46" spans="1:75" s="185" customFormat="1" ht="30" customHeight="1" x14ac:dyDescent="0.15">
      <c r="A46" s="210"/>
      <c r="B46" s="551"/>
      <c r="C46" s="528"/>
      <c r="D46" s="528"/>
      <c r="E46" s="528"/>
      <c r="F46" s="528"/>
      <c r="G46" s="532"/>
      <c r="H46" s="211" t="s">
        <v>64</v>
      </c>
      <c r="I46" s="212">
        <f>SUM(BS43:BT43)</f>
        <v>0</v>
      </c>
      <c r="J46" s="213" t="s">
        <v>16</v>
      </c>
      <c r="K46" s="214" t="s">
        <v>40</v>
      </c>
      <c r="L46" s="215">
        <f>$BV$43</f>
        <v>0</v>
      </c>
      <c r="M46" s="153" t="s">
        <v>16</v>
      </c>
      <c r="N46" s="527"/>
      <c r="O46" s="528"/>
      <c r="P46" s="528"/>
      <c r="Q46" s="530"/>
      <c r="R46" s="146"/>
      <c r="BN46" s="209"/>
      <c r="BT46" s="209"/>
    </row>
    <row r="47" spans="1:75" s="185" customFormat="1" x14ac:dyDescent="0.15">
      <c r="B47" s="216"/>
      <c r="C47" s="103"/>
      <c r="D47" s="103"/>
      <c r="E47" s="103"/>
      <c r="F47" s="103"/>
      <c r="G47" s="103"/>
      <c r="H47" s="103"/>
      <c r="I47" s="103"/>
      <c r="J47" s="103"/>
      <c r="BN47" s="209"/>
      <c r="BT47" s="209"/>
    </row>
    <row r="48" spans="1:75" x14ac:dyDescent="0.15">
      <c r="B48" s="217" t="s">
        <v>138</v>
      </c>
      <c r="C48" s="218"/>
      <c r="D48" s="218"/>
      <c r="E48" s="218"/>
      <c r="F48" s="218"/>
      <c r="G48" s="218"/>
      <c r="H48" s="218"/>
      <c r="I48" s="218"/>
      <c r="J48" s="218"/>
    </row>
    <row r="49" spans="2:10" x14ac:dyDescent="0.15">
      <c r="B49" s="217" t="s">
        <v>125</v>
      </c>
      <c r="C49" s="218"/>
      <c r="D49" s="218">
        <f>記録簿４月!$S$43</f>
        <v>0</v>
      </c>
      <c r="E49" s="219" t="s">
        <v>137</v>
      </c>
      <c r="G49" s="218"/>
      <c r="H49" s="218"/>
      <c r="I49" s="218"/>
      <c r="J49" s="218"/>
    </row>
    <row r="50" spans="2:10" x14ac:dyDescent="0.15">
      <c r="B50" s="217" t="s">
        <v>126</v>
      </c>
      <c r="C50" s="218"/>
      <c r="D50" s="218">
        <f>'５月 '!$S$43</f>
        <v>0</v>
      </c>
      <c r="E50" s="219" t="s">
        <v>137</v>
      </c>
      <c r="G50" s="218"/>
      <c r="H50" s="218"/>
      <c r="I50" s="218"/>
      <c r="J50" s="218"/>
    </row>
    <row r="51" spans="2:10" x14ac:dyDescent="0.15">
      <c r="B51" s="217" t="s">
        <v>127</v>
      </c>
      <c r="C51" s="218"/>
      <c r="D51" s="218">
        <f>'６月 '!$S$43</f>
        <v>0</v>
      </c>
      <c r="E51" s="219" t="s">
        <v>136</v>
      </c>
      <c r="G51" s="218"/>
      <c r="H51" s="218"/>
      <c r="I51" s="218"/>
      <c r="J51" s="218"/>
    </row>
    <row r="52" spans="2:10" x14ac:dyDescent="0.15">
      <c r="B52" s="217" t="s">
        <v>128</v>
      </c>
      <c r="C52" s="218"/>
      <c r="D52" s="218">
        <f>'７月'!$S$43</f>
        <v>0</v>
      </c>
      <c r="E52" s="219" t="s">
        <v>136</v>
      </c>
      <c r="G52" s="218"/>
      <c r="H52" s="218"/>
      <c r="I52" s="218"/>
      <c r="J52" s="218"/>
    </row>
    <row r="53" spans="2:10" x14ac:dyDescent="0.15">
      <c r="B53" s="217" t="s">
        <v>129</v>
      </c>
      <c r="D53" s="163">
        <f>'８月 '!$S$43</f>
        <v>0</v>
      </c>
      <c r="E53" s="219" t="s">
        <v>136</v>
      </c>
    </row>
    <row r="54" spans="2:10" x14ac:dyDescent="0.15">
      <c r="B54" s="217" t="s">
        <v>130</v>
      </c>
      <c r="D54" s="163">
        <f>'９月 '!$S$43</f>
        <v>0</v>
      </c>
      <c r="E54" s="219" t="s">
        <v>136</v>
      </c>
      <c r="F54" s="163" t="s">
        <v>139</v>
      </c>
      <c r="G54" s="163">
        <f>SUM(D49:D54)</f>
        <v>0</v>
      </c>
      <c r="H54" s="163" t="s">
        <v>137</v>
      </c>
    </row>
    <row r="55" spans="2:10" x14ac:dyDescent="0.15">
      <c r="B55" s="217" t="s">
        <v>131</v>
      </c>
      <c r="D55" s="163">
        <f>'10月 '!$S$43</f>
        <v>0</v>
      </c>
      <c r="E55" s="219" t="s">
        <v>136</v>
      </c>
    </row>
    <row r="56" spans="2:10" x14ac:dyDescent="0.15">
      <c r="B56" s="217" t="s">
        <v>132</v>
      </c>
      <c r="D56" s="163">
        <f>'11月 '!$S$43</f>
        <v>0</v>
      </c>
      <c r="E56" s="219" t="s">
        <v>136</v>
      </c>
    </row>
    <row r="57" spans="2:10" x14ac:dyDescent="0.15">
      <c r="B57" s="217" t="s">
        <v>133</v>
      </c>
      <c r="D57" s="163">
        <f>'12月'!$S$43</f>
        <v>0</v>
      </c>
      <c r="E57" s="219" t="s">
        <v>136</v>
      </c>
    </row>
    <row r="58" spans="2:10" x14ac:dyDescent="0.15">
      <c r="B58" s="217" t="s">
        <v>134</v>
      </c>
      <c r="D58" s="163">
        <f>'１月'!$S$43</f>
        <v>0</v>
      </c>
      <c r="E58" s="219" t="s">
        <v>136</v>
      </c>
    </row>
    <row r="59" spans="2:10" x14ac:dyDescent="0.15">
      <c r="B59" s="217" t="s">
        <v>135</v>
      </c>
      <c r="D59" s="163">
        <f>'２月'!$S$43</f>
        <v>0</v>
      </c>
      <c r="E59" s="219" t="s">
        <v>136</v>
      </c>
      <c r="F59" s="163" t="s">
        <v>140</v>
      </c>
      <c r="G59" s="163">
        <f>SUM(D55:D59)</f>
        <v>0</v>
      </c>
      <c r="H59" s="163" t="s">
        <v>137</v>
      </c>
    </row>
    <row r="60" spans="2:10" x14ac:dyDescent="0.15">
      <c r="F60" s="163" t="s">
        <v>141</v>
      </c>
      <c r="G60" s="163">
        <f>SUM(G54:G59)</f>
        <v>0</v>
      </c>
      <c r="H60" s="163" t="s">
        <v>137</v>
      </c>
    </row>
  </sheetData>
  <sheetProtection sheet="1" scenarios="1" formatCells="0" formatRows="0" selectLockedCells="1"/>
  <protectedRanges>
    <protectedRange password="CECB" sqref="E13 O13:P13 O14:Q14 B13:D14 E14:J14 G13:I13 K13:N14 O15:P42" name="範囲1_2_1"/>
    <protectedRange password="CECB" sqref="R12 B11:Q11" name="範囲1_1_1_2"/>
    <protectedRange password="CECB" sqref="B12:Q12" name="範囲1_1_1_1_1"/>
    <protectedRange password="CECB" sqref="B6 B7:E9 K6:K9 L7:L9" name="範囲1_1_1_2_1"/>
    <protectedRange password="CECB" sqref="B4" name="範囲1_1_1_2_2"/>
  </protectedRanges>
  <mergeCells count="165">
    <mergeCell ref="Q45:Q46"/>
    <mergeCell ref="B44:E44"/>
    <mergeCell ref="B45:E46"/>
    <mergeCell ref="F45:F46"/>
    <mergeCell ref="G45:G46"/>
    <mergeCell ref="N45:O46"/>
    <mergeCell ref="P45:P46"/>
    <mergeCell ref="C41:D41"/>
    <mergeCell ref="E41:K41"/>
    <mergeCell ref="O41:Q41"/>
    <mergeCell ref="C42:D42"/>
    <mergeCell ref="E42:K42"/>
    <mergeCell ref="O42:Q42"/>
    <mergeCell ref="C39:D39"/>
    <mergeCell ref="E39:K39"/>
    <mergeCell ref="O39:Q39"/>
    <mergeCell ref="C40:D40"/>
    <mergeCell ref="E40:K40"/>
    <mergeCell ref="O40:Q40"/>
    <mergeCell ref="C37:D37"/>
    <mergeCell ref="E37:K37"/>
    <mergeCell ref="O37:Q37"/>
    <mergeCell ref="C38:D38"/>
    <mergeCell ref="E38:K38"/>
    <mergeCell ref="O38:Q38"/>
    <mergeCell ref="C35:D35"/>
    <mergeCell ref="E35:K35"/>
    <mergeCell ref="O35:Q35"/>
    <mergeCell ref="C36:D36"/>
    <mergeCell ref="E36:K36"/>
    <mergeCell ref="O36:Q36"/>
    <mergeCell ref="C33:D33"/>
    <mergeCell ref="E33:K33"/>
    <mergeCell ref="O33:Q33"/>
    <mergeCell ref="C34:D34"/>
    <mergeCell ref="E34:K34"/>
    <mergeCell ref="O34:Q34"/>
    <mergeCell ref="C31:D31"/>
    <mergeCell ref="E31:K31"/>
    <mergeCell ref="O31:Q31"/>
    <mergeCell ref="C32:D32"/>
    <mergeCell ref="E32:K32"/>
    <mergeCell ref="O32:Q32"/>
    <mergeCell ref="C29:D29"/>
    <mergeCell ref="E29:K29"/>
    <mergeCell ref="O29:Q29"/>
    <mergeCell ref="C30:D30"/>
    <mergeCell ref="E30:K30"/>
    <mergeCell ref="O30:Q30"/>
    <mergeCell ref="C27:D27"/>
    <mergeCell ref="E27:K27"/>
    <mergeCell ref="O27:Q27"/>
    <mergeCell ref="C28:D28"/>
    <mergeCell ref="E28:K28"/>
    <mergeCell ref="O28:Q28"/>
    <mergeCell ref="C25:D25"/>
    <mergeCell ref="E25:K25"/>
    <mergeCell ref="O25:Q25"/>
    <mergeCell ref="C26:D26"/>
    <mergeCell ref="E26:K26"/>
    <mergeCell ref="O26:Q26"/>
    <mergeCell ref="C23:D23"/>
    <mergeCell ref="E23:K23"/>
    <mergeCell ref="O23:Q23"/>
    <mergeCell ref="C24:D24"/>
    <mergeCell ref="E24:K24"/>
    <mergeCell ref="O24:Q24"/>
    <mergeCell ref="C21:D21"/>
    <mergeCell ref="E21:K21"/>
    <mergeCell ref="O21:Q21"/>
    <mergeCell ref="C22:D22"/>
    <mergeCell ref="E22:K22"/>
    <mergeCell ref="O22:Q22"/>
    <mergeCell ref="C19:D19"/>
    <mergeCell ref="E19:K19"/>
    <mergeCell ref="O19:Q19"/>
    <mergeCell ref="C20:D20"/>
    <mergeCell ref="E20:K20"/>
    <mergeCell ref="O20:Q20"/>
    <mergeCell ref="C17:D17"/>
    <mergeCell ref="E17:K17"/>
    <mergeCell ref="O17:Q17"/>
    <mergeCell ref="C18:D18"/>
    <mergeCell ref="E18:K18"/>
    <mergeCell ref="O18:Q18"/>
    <mergeCell ref="C15:D15"/>
    <mergeCell ref="E15:K15"/>
    <mergeCell ref="O15:Q15"/>
    <mergeCell ref="C16:D16"/>
    <mergeCell ref="E16:K16"/>
    <mergeCell ref="O16:Q16"/>
    <mergeCell ref="BT11:BT14"/>
    <mergeCell ref="BU11:BU14"/>
    <mergeCell ref="BV11:BV14"/>
    <mergeCell ref="B12:Q12"/>
    <mergeCell ref="B13:B14"/>
    <mergeCell ref="C13:D14"/>
    <mergeCell ref="E13:K14"/>
    <mergeCell ref="L13:L14"/>
    <mergeCell ref="M13:N13"/>
    <mergeCell ref="O13:Q14"/>
    <mergeCell ref="AK11:AK12"/>
    <mergeCell ref="BO11:BO14"/>
    <mergeCell ref="BP11:BP14"/>
    <mergeCell ref="BQ11:BQ14"/>
    <mergeCell ref="BR11:BR14"/>
    <mergeCell ref="BS11:BS14"/>
    <mergeCell ref="AE11:AE12"/>
    <mergeCell ref="AF11:AF12"/>
    <mergeCell ref="BG9:BG12"/>
    <mergeCell ref="BH9:BH12"/>
    <mergeCell ref="BI9:BI12"/>
    <mergeCell ref="BJ9:BJ12"/>
    <mergeCell ref="BK9:BK12"/>
    <mergeCell ref="AX9:AX12"/>
    <mergeCell ref="AY9:AY12"/>
    <mergeCell ref="AZ9:AZ12"/>
    <mergeCell ref="BA9:BA12"/>
    <mergeCell ref="BB9:BB12"/>
    <mergeCell ref="BC9:BC12"/>
    <mergeCell ref="V11:V12"/>
    <mergeCell ref="W11:W12"/>
    <mergeCell ref="X11:X12"/>
    <mergeCell ref="Y11:Y12"/>
    <mergeCell ref="BF9:BF12"/>
    <mergeCell ref="AR8:AR12"/>
    <mergeCell ref="AS8:AS12"/>
    <mergeCell ref="AT8:AT12"/>
    <mergeCell ref="N8:Q9"/>
    <mergeCell ref="BN8:BN12"/>
    <mergeCell ref="D9:E9"/>
    <mergeCell ref="F9:J9"/>
    <mergeCell ref="AV9:AV12"/>
    <mergeCell ref="AW9:AW12"/>
    <mergeCell ref="AM8:AM12"/>
    <mergeCell ref="AN8:AN12"/>
    <mergeCell ref="AO8:AO12"/>
    <mergeCell ref="AP8:AP12"/>
    <mergeCell ref="AQ8:AQ12"/>
    <mergeCell ref="Z11:Z12"/>
    <mergeCell ref="AA11:AA12"/>
    <mergeCell ref="AB11:AB12"/>
    <mergeCell ref="AD11:AD12"/>
    <mergeCell ref="AG11:AG12"/>
    <mergeCell ref="AH11:AH12"/>
    <mergeCell ref="AI11:AI12"/>
    <mergeCell ref="AJ11:AJ12"/>
    <mergeCell ref="BL9:BL12"/>
    <mergeCell ref="BM9:BM12"/>
    <mergeCell ref="B11:O11"/>
    <mergeCell ref="P11:Q11"/>
    <mergeCell ref="S11:S14"/>
    <mergeCell ref="U11:U12"/>
    <mergeCell ref="B4:Q4"/>
    <mergeCell ref="B6:C6"/>
    <mergeCell ref="D6:J6"/>
    <mergeCell ref="B7:C9"/>
    <mergeCell ref="D7:E7"/>
    <mergeCell ref="F7:J7"/>
    <mergeCell ref="D8:E8"/>
    <mergeCell ref="F8:J8"/>
    <mergeCell ref="K6:L7"/>
    <mergeCell ref="M6:Q7"/>
    <mergeCell ref="K8:L9"/>
    <mergeCell ref="M8:M9"/>
  </mergeCells>
  <phoneticPr fontId="10"/>
  <conditionalFormatting sqref="M40:M42">
    <cfRule type="cellIs" dxfId="133" priority="51" stopIfTrue="1" operator="between">
      <formula>"①"</formula>
      <formula>"⑧"</formula>
    </cfRule>
  </conditionalFormatting>
  <conditionalFormatting sqref="M28">
    <cfRule type="cellIs" dxfId="132" priority="22" stopIfTrue="1" operator="between">
      <formula>"①"</formula>
      <formula>"⑧"</formula>
    </cfRule>
    <cfRule type="cellIs" dxfId="131" priority="23" stopIfTrue="1" operator="equal">
      <formula>"①+②③"</formula>
    </cfRule>
  </conditionalFormatting>
  <conditionalFormatting sqref="M25:M27">
    <cfRule type="cellIs" dxfId="130" priority="20" stopIfTrue="1" operator="between">
      <formula>"①"</formula>
      <formula>"⑧"</formula>
    </cfRule>
    <cfRule type="cellIs" dxfId="129" priority="21" stopIfTrue="1" operator="equal">
      <formula>"①+②③"</formula>
    </cfRule>
  </conditionalFormatting>
  <conditionalFormatting sqref="M29">
    <cfRule type="cellIs" dxfId="128" priority="18" stopIfTrue="1" operator="between">
      <formula>"①"</formula>
      <formula>"⑧"</formula>
    </cfRule>
    <cfRule type="cellIs" dxfId="127" priority="19" stopIfTrue="1" operator="equal">
      <formula>"①+②③"</formula>
    </cfRule>
  </conditionalFormatting>
  <conditionalFormatting sqref="M33">
    <cfRule type="cellIs" dxfId="126" priority="16" stopIfTrue="1" operator="between">
      <formula>"①"</formula>
      <formula>"⑧"</formula>
    </cfRule>
    <cfRule type="cellIs" dxfId="125" priority="17" stopIfTrue="1" operator="equal">
      <formula>"①+②③"</formula>
    </cfRule>
  </conditionalFormatting>
  <conditionalFormatting sqref="M30:M32">
    <cfRule type="cellIs" dxfId="124" priority="14" stopIfTrue="1" operator="between">
      <formula>"①"</formula>
      <formula>"⑧"</formula>
    </cfRule>
    <cfRule type="cellIs" dxfId="123" priority="15" stopIfTrue="1" operator="equal">
      <formula>"①+②③"</formula>
    </cfRule>
  </conditionalFormatting>
  <conditionalFormatting sqref="M34">
    <cfRule type="cellIs" dxfId="122" priority="12" stopIfTrue="1" operator="between">
      <formula>"①"</formula>
      <formula>"⑧"</formula>
    </cfRule>
    <cfRule type="cellIs" dxfId="121" priority="13" stopIfTrue="1" operator="equal">
      <formula>"①+②③"</formula>
    </cfRule>
  </conditionalFormatting>
  <conditionalFormatting sqref="M38">
    <cfRule type="cellIs" dxfId="120" priority="10" stopIfTrue="1" operator="between">
      <formula>"①"</formula>
      <formula>"⑧"</formula>
    </cfRule>
    <cfRule type="cellIs" dxfId="119" priority="11" stopIfTrue="1" operator="equal">
      <formula>"①+②③"</formula>
    </cfRule>
  </conditionalFormatting>
  <conditionalFormatting sqref="M35:M37">
    <cfRule type="cellIs" dxfId="118" priority="8" stopIfTrue="1" operator="between">
      <formula>"①"</formula>
      <formula>"⑧"</formula>
    </cfRule>
    <cfRule type="cellIs" dxfId="117" priority="9" stopIfTrue="1" operator="equal">
      <formula>"①+②③"</formula>
    </cfRule>
  </conditionalFormatting>
  <conditionalFormatting sqref="M39">
    <cfRule type="cellIs" dxfId="116" priority="6" stopIfTrue="1" operator="between">
      <formula>"①"</formula>
      <formula>"⑧"</formula>
    </cfRule>
    <cfRule type="cellIs" dxfId="115" priority="7" stopIfTrue="1" operator="equal">
      <formula>"①+②③"</formula>
    </cfRule>
  </conditionalFormatting>
  <conditionalFormatting sqref="M19:M24">
    <cfRule type="cellIs" dxfId="114" priority="5" stopIfTrue="1" operator="between">
      <formula>"①"</formula>
      <formula>"⑧"</formula>
    </cfRule>
  </conditionalFormatting>
  <conditionalFormatting sqref="M18">
    <cfRule type="cellIs" dxfId="113" priority="4" stopIfTrue="1" operator="between">
      <formula>"①"</formula>
      <formula>"⑧"</formula>
    </cfRule>
  </conditionalFormatting>
  <conditionalFormatting sqref="M17">
    <cfRule type="cellIs" dxfId="112" priority="3" stopIfTrue="1" operator="between">
      <formula>"①"</formula>
      <formula>"⑧"</formula>
    </cfRule>
  </conditionalFormatting>
  <conditionalFormatting sqref="M15">
    <cfRule type="cellIs" dxfId="111" priority="2" stopIfTrue="1" operator="between">
      <formula>"①"</formula>
      <formula>"⑧"</formula>
    </cfRule>
  </conditionalFormatting>
  <conditionalFormatting sqref="M16">
    <cfRule type="cellIs" dxfId="110" priority="1" stopIfTrue="1" operator="between">
      <formula>"①"</formula>
      <formula>"⑧"</formula>
    </cfRule>
  </conditionalFormatting>
  <pageMargins left="0.7" right="0.7" top="0.75" bottom="0.75" header="0.3" footer="0.3"/>
  <pageSetup paperSize="9" scale="75" orientation="portrait" verticalDpi="0" r:id="rId1"/>
  <rowBreaks count="1" manualBreakCount="1">
    <brk id="46" max="16383" man="1"/>
  </rowBreaks>
  <colBreaks count="2" manualBreakCount="2">
    <brk id="17" max="45" man="1"/>
    <brk id="47" max="1048575" man="1"/>
  </col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W60"/>
  <sheetViews>
    <sheetView view="pageBreakPreview" topLeftCell="A15" zoomScaleNormal="70" zoomScaleSheetLayoutView="100" workbookViewId="0">
      <selection activeCell="C15" sqref="C15:N24"/>
    </sheetView>
  </sheetViews>
  <sheetFormatPr defaultRowHeight="13.5" x14ac:dyDescent="0.15"/>
  <cols>
    <col min="1" max="1" width="1" style="163" customWidth="1"/>
    <col min="2" max="2" width="4.625" style="163" customWidth="1"/>
    <col min="3" max="3" width="2.125" style="163" customWidth="1"/>
    <col min="4" max="4" width="6.5" style="163" customWidth="1"/>
    <col min="5" max="5" width="1.875" style="163" customWidth="1"/>
    <col min="6" max="6" width="7.625" style="163" customWidth="1"/>
    <col min="7" max="7" width="4.625" style="163" customWidth="1"/>
    <col min="8" max="8" width="10.625" style="163" customWidth="1"/>
    <col min="9" max="9" width="7.625" style="163" customWidth="1"/>
    <col min="10" max="10" width="3.375" style="163" customWidth="1"/>
    <col min="11" max="11" width="12.625" style="163" customWidth="1"/>
    <col min="12" max="12" width="13.25" style="163" customWidth="1"/>
    <col min="13" max="14" width="8.5" style="163" customWidth="1"/>
    <col min="15" max="17" width="6.25" style="163" customWidth="1"/>
    <col min="18" max="18" width="2.5" style="163" customWidth="1"/>
    <col min="19" max="19" width="11.625" style="163" customWidth="1"/>
    <col min="20" max="20" width="8.875" style="163" customWidth="1"/>
    <col min="21" max="28" width="4.5" style="163" customWidth="1"/>
    <col min="29" max="57" width="3.75" style="163" customWidth="1"/>
    <col min="58" max="65" width="4.75" style="163" customWidth="1"/>
    <col min="66" max="66" width="6.5" style="164" customWidth="1"/>
    <col min="67" max="71" width="3.75" style="163" customWidth="1"/>
    <col min="72" max="72" width="4" style="164" customWidth="1"/>
    <col min="73" max="73" width="2.875" style="163" customWidth="1"/>
    <col min="74" max="74" width="3.625" style="163" customWidth="1"/>
    <col min="75" max="256" width="9" style="163"/>
    <col min="257" max="257" width="1" style="163" customWidth="1"/>
    <col min="258" max="258" width="4.625" style="163" customWidth="1"/>
    <col min="259" max="259" width="2.125" style="163" customWidth="1"/>
    <col min="260" max="260" width="6.5" style="163" customWidth="1"/>
    <col min="261" max="261" width="1.875" style="163" customWidth="1"/>
    <col min="262" max="262" width="7.625" style="163" customWidth="1"/>
    <col min="263" max="263" width="4.625" style="163" customWidth="1"/>
    <col min="264" max="264" width="10.625" style="163" customWidth="1"/>
    <col min="265" max="265" width="7.625" style="163" customWidth="1"/>
    <col min="266" max="266" width="3.375" style="163" customWidth="1"/>
    <col min="267" max="267" width="12.625" style="163" customWidth="1"/>
    <col min="268" max="268" width="13.25" style="163" customWidth="1"/>
    <col min="269" max="270" width="8.5" style="163" customWidth="1"/>
    <col min="271" max="273" width="5.875" style="163" customWidth="1"/>
    <col min="274" max="274" width="1.375" style="163" customWidth="1"/>
    <col min="275" max="276" width="18.125" style="163" customWidth="1"/>
    <col min="277" max="284" width="5.625" style="163" customWidth="1"/>
    <col min="285" max="313" width="3.75" style="163" customWidth="1"/>
    <col min="314" max="321" width="4.75" style="163" customWidth="1"/>
    <col min="322" max="322" width="6.5" style="163" customWidth="1"/>
    <col min="323" max="327" width="3.75" style="163" customWidth="1"/>
    <col min="328" max="328" width="4" style="163" customWidth="1"/>
    <col min="329" max="329" width="2.875" style="163" customWidth="1"/>
    <col min="330" max="330" width="3.625" style="163" customWidth="1"/>
    <col min="331" max="512" width="9" style="163"/>
    <col min="513" max="513" width="1" style="163" customWidth="1"/>
    <col min="514" max="514" width="4.625" style="163" customWidth="1"/>
    <col min="515" max="515" width="2.125" style="163" customWidth="1"/>
    <col min="516" max="516" width="6.5" style="163" customWidth="1"/>
    <col min="517" max="517" width="1.875" style="163" customWidth="1"/>
    <col min="518" max="518" width="7.625" style="163" customWidth="1"/>
    <col min="519" max="519" width="4.625" style="163" customWidth="1"/>
    <col min="520" max="520" width="10.625" style="163" customWidth="1"/>
    <col min="521" max="521" width="7.625" style="163" customWidth="1"/>
    <col min="522" max="522" width="3.375" style="163" customWidth="1"/>
    <col min="523" max="523" width="12.625" style="163" customWidth="1"/>
    <col min="524" max="524" width="13.25" style="163" customWidth="1"/>
    <col min="525" max="526" width="8.5" style="163" customWidth="1"/>
    <col min="527" max="529" width="5.875" style="163" customWidth="1"/>
    <col min="530" max="530" width="1.375" style="163" customWidth="1"/>
    <col min="531" max="532" width="18.125" style="163" customWidth="1"/>
    <col min="533" max="540" width="5.625" style="163" customWidth="1"/>
    <col min="541" max="569" width="3.75" style="163" customWidth="1"/>
    <col min="570" max="577" width="4.75" style="163" customWidth="1"/>
    <col min="578" max="578" width="6.5" style="163" customWidth="1"/>
    <col min="579" max="583" width="3.75" style="163" customWidth="1"/>
    <col min="584" max="584" width="4" style="163" customWidth="1"/>
    <col min="585" max="585" width="2.875" style="163" customWidth="1"/>
    <col min="586" max="586" width="3.625" style="163" customWidth="1"/>
    <col min="587" max="768" width="9" style="163"/>
    <col min="769" max="769" width="1" style="163" customWidth="1"/>
    <col min="770" max="770" width="4.625" style="163" customWidth="1"/>
    <col min="771" max="771" width="2.125" style="163" customWidth="1"/>
    <col min="772" max="772" width="6.5" style="163" customWidth="1"/>
    <col min="773" max="773" width="1.875" style="163" customWidth="1"/>
    <col min="774" max="774" width="7.625" style="163" customWidth="1"/>
    <col min="775" max="775" width="4.625" style="163" customWidth="1"/>
    <col min="776" max="776" width="10.625" style="163" customWidth="1"/>
    <col min="777" max="777" width="7.625" style="163" customWidth="1"/>
    <col min="778" max="778" width="3.375" style="163" customWidth="1"/>
    <col min="779" max="779" width="12.625" style="163" customWidth="1"/>
    <col min="780" max="780" width="13.25" style="163" customWidth="1"/>
    <col min="781" max="782" width="8.5" style="163" customWidth="1"/>
    <col min="783" max="785" width="5.875" style="163" customWidth="1"/>
    <col min="786" max="786" width="1.375" style="163" customWidth="1"/>
    <col min="787" max="788" width="18.125" style="163" customWidth="1"/>
    <col min="789" max="796" width="5.625" style="163" customWidth="1"/>
    <col min="797" max="825" width="3.75" style="163" customWidth="1"/>
    <col min="826" max="833" width="4.75" style="163" customWidth="1"/>
    <col min="834" max="834" width="6.5" style="163" customWidth="1"/>
    <col min="835" max="839" width="3.75" style="163" customWidth="1"/>
    <col min="840" max="840" width="4" style="163" customWidth="1"/>
    <col min="841" max="841" width="2.875" style="163" customWidth="1"/>
    <col min="842" max="842" width="3.625" style="163" customWidth="1"/>
    <col min="843" max="1024" width="9" style="163"/>
    <col min="1025" max="1025" width="1" style="163" customWidth="1"/>
    <col min="1026" max="1026" width="4.625" style="163" customWidth="1"/>
    <col min="1027" max="1027" width="2.125" style="163" customWidth="1"/>
    <col min="1028" max="1028" width="6.5" style="163" customWidth="1"/>
    <col min="1029" max="1029" width="1.875" style="163" customWidth="1"/>
    <col min="1030" max="1030" width="7.625" style="163" customWidth="1"/>
    <col min="1031" max="1031" width="4.625" style="163" customWidth="1"/>
    <col min="1032" max="1032" width="10.625" style="163" customWidth="1"/>
    <col min="1033" max="1033" width="7.625" style="163" customWidth="1"/>
    <col min="1034" max="1034" width="3.375" style="163" customWidth="1"/>
    <col min="1035" max="1035" width="12.625" style="163" customWidth="1"/>
    <col min="1036" max="1036" width="13.25" style="163" customWidth="1"/>
    <col min="1037" max="1038" width="8.5" style="163" customWidth="1"/>
    <col min="1039" max="1041" width="5.875" style="163" customWidth="1"/>
    <col min="1042" max="1042" width="1.375" style="163" customWidth="1"/>
    <col min="1043" max="1044" width="18.125" style="163" customWidth="1"/>
    <col min="1045" max="1052" width="5.625" style="163" customWidth="1"/>
    <col min="1053" max="1081" width="3.75" style="163" customWidth="1"/>
    <col min="1082" max="1089" width="4.75" style="163" customWidth="1"/>
    <col min="1090" max="1090" width="6.5" style="163" customWidth="1"/>
    <col min="1091" max="1095" width="3.75" style="163" customWidth="1"/>
    <col min="1096" max="1096" width="4" style="163" customWidth="1"/>
    <col min="1097" max="1097" width="2.875" style="163" customWidth="1"/>
    <col min="1098" max="1098" width="3.625" style="163" customWidth="1"/>
    <col min="1099" max="1280" width="9" style="163"/>
    <col min="1281" max="1281" width="1" style="163" customWidth="1"/>
    <col min="1282" max="1282" width="4.625" style="163" customWidth="1"/>
    <col min="1283" max="1283" width="2.125" style="163" customWidth="1"/>
    <col min="1284" max="1284" width="6.5" style="163" customWidth="1"/>
    <col min="1285" max="1285" width="1.875" style="163" customWidth="1"/>
    <col min="1286" max="1286" width="7.625" style="163" customWidth="1"/>
    <col min="1287" max="1287" width="4.625" style="163" customWidth="1"/>
    <col min="1288" max="1288" width="10.625" style="163" customWidth="1"/>
    <col min="1289" max="1289" width="7.625" style="163" customWidth="1"/>
    <col min="1290" max="1290" width="3.375" style="163" customWidth="1"/>
    <col min="1291" max="1291" width="12.625" style="163" customWidth="1"/>
    <col min="1292" max="1292" width="13.25" style="163" customWidth="1"/>
    <col min="1293" max="1294" width="8.5" style="163" customWidth="1"/>
    <col min="1295" max="1297" width="5.875" style="163" customWidth="1"/>
    <col min="1298" max="1298" width="1.375" style="163" customWidth="1"/>
    <col min="1299" max="1300" width="18.125" style="163" customWidth="1"/>
    <col min="1301" max="1308" width="5.625" style="163" customWidth="1"/>
    <col min="1309" max="1337" width="3.75" style="163" customWidth="1"/>
    <col min="1338" max="1345" width="4.75" style="163" customWidth="1"/>
    <col min="1346" max="1346" width="6.5" style="163" customWidth="1"/>
    <col min="1347" max="1351" width="3.75" style="163" customWidth="1"/>
    <col min="1352" max="1352" width="4" style="163" customWidth="1"/>
    <col min="1353" max="1353" width="2.875" style="163" customWidth="1"/>
    <col min="1354" max="1354" width="3.625" style="163" customWidth="1"/>
    <col min="1355" max="1536" width="9" style="163"/>
    <col min="1537" max="1537" width="1" style="163" customWidth="1"/>
    <col min="1538" max="1538" width="4.625" style="163" customWidth="1"/>
    <col min="1539" max="1539" width="2.125" style="163" customWidth="1"/>
    <col min="1540" max="1540" width="6.5" style="163" customWidth="1"/>
    <col min="1541" max="1541" width="1.875" style="163" customWidth="1"/>
    <col min="1542" max="1542" width="7.625" style="163" customWidth="1"/>
    <col min="1543" max="1543" width="4.625" style="163" customWidth="1"/>
    <col min="1544" max="1544" width="10.625" style="163" customWidth="1"/>
    <col min="1545" max="1545" width="7.625" style="163" customWidth="1"/>
    <col min="1546" max="1546" width="3.375" style="163" customWidth="1"/>
    <col min="1547" max="1547" width="12.625" style="163" customWidth="1"/>
    <col min="1548" max="1548" width="13.25" style="163" customWidth="1"/>
    <col min="1549" max="1550" width="8.5" style="163" customWidth="1"/>
    <col min="1551" max="1553" width="5.875" style="163" customWidth="1"/>
    <col min="1554" max="1554" width="1.375" style="163" customWidth="1"/>
    <col min="1555" max="1556" width="18.125" style="163" customWidth="1"/>
    <col min="1557" max="1564" width="5.625" style="163" customWidth="1"/>
    <col min="1565" max="1593" width="3.75" style="163" customWidth="1"/>
    <col min="1594" max="1601" width="4.75" style="163" customWidth="1"/>
    <col min="1602" max="1602" width="6.5" style="163" customWidth="1"/>
    <col min="1603" max="1607" width="3.75" style="163" customWidth="1"/>
    <col min="1608" max="1608" width="4" style="163" customWidth="1"/>
    <col min="1609" max="1609" width="2.875" style="163" customWidth="1"/>
    <col min="1610" max="1610" width="3.625" style="163" customWidth="1"/>
    <col min="1611" max="1792" width="9" style="163"/>
    <col min="1793" max="1793" width="1" style="163" customWidth="1"/>
    <col min="1794" max="1794" width="4.625" style="163" customWidth="1"/>
    <col min="1795" max="1795" width="2.125" style="163" customWidth="1"/>
    <col min="1796" max="1796" width="6.5" style="163" customWidth="1"/>
    <col min="1797" max="1797" width="1.875" style="163" customWidth="1"/>
    <col min="1798" max="1798" width="7.625" style="163" customWidth="1"/>
    <col min="1799" max="1799" width="4.625" style="163" customWidth="1"/>
    <col min="1800" max="1800" width="10.625" style="163" customWidth="1"/>
    <col min="1801" max="1801" width="7.625" style="163" customWidth="1"/>
    <col min="1802" max="1802" width="3.375" style="163" customWidth="1"/>
    <col min="1803" max="1803" width="12.625" style="163" customWidth="1"/>
    <col min="1804" max="1804" width="13.25" style="163" customWidth="1"/>
    <col min="1805" max="1806" width="8.5" style="163" customWidth="1"/>
    <col min="1807" max="1809" width="5.875" style="163" customWidth="1"/>
    <col min="1810" max="1810" width="1.375" style="163" customWidth="1"/>
    <col min="1811" max="1812" width="18.125" style="163" customWidth="1"/>
    <col min="1813" max="1820" width="5.625" style="163" customWidth="1"/>
    <col min="1821" max="1849" width="3.75" style="163" customWidth="1"/>
    <col min="1850" max="1857" width="4.75" style="163" customWidth="1"/>
    <col min="1858" max="1858" width="6.5" style="163" customWidth="1"/>
    <col min="1859" max="1863" width="3.75" style="163" customWidth="1"/>
    <col min="1864" max="1864" width="4" style="163" customWidth="1"/>
    <col min="1865" max="1865" width="2.875" style="163" customWidth="1"/>
    <col min="1866" max="1866" width="3.625" style="163" customWidth="1"/>
    <col min="1867" max="2048" width="9" style="163"/>
    <col min="2049" max="2049" width="1" style="163" customWidth="1"/>
    <col min="2050" max="2050" width="4.625" style="163" customWidth="1"/>
    <col min="2051" max="2051" width="2.125" style="163" customWidth="1"/>
    <col min="2052" max="2052" width="6.5" style="163" customWidth="1"/>
    <col min="2053" max="2053" width="1.875" style="163" customWidth="1"/>
    <col min="2054" max="2054" width="7.625" style="163" customWidth="1"/>
    <col min="2055" max="2055" width="4.625" style="163" customWidth="1"/>
    <col min="2056" max="2056" width="10.625" style="163" customWidth="1"/>
    <col min="2057" max="2057" width="7.625" style="163" customWidth="1"/>
    <col min="2058" max="2058" width="3.375" style="163" customWidth="1"/>
    <col min="2059" max="2059" width="12.625" style="163" customWidth="1"/>
    <col min="2060" max="2060" width="13.25" style="163" customWidth="1"/>
    <col min="2061" max="2062" width="8.5" style="163" customWidth="1"/>
    <col min="2063" max="2065" width="5.875" style="163" customWidth="1"/>
    <col min="2066" max="2066" width="1.375" style="163" customWidth="1"/>
    <col min="2067" max="2068" width="18.125" style="163" customWidth="1"/>
    <col min="2069" max="2076" width="5.625" style="163" customWidth="1"/>
    <col min="2077" max="2105" width="3.75" style="163" customWidth="1"/>
    <col min="2106" max="2113" width="4.75" style="163" customWidth="1"/>
    <col min="2114" max="2114" width="6.5" style="163" customWidth="1"/>
    <col min="2115" max="2119" width="3.75" style="163" customWidth="1"/>
    <col min="2120" max="2120" width="4" style="163" customWidth="1"/>
    <col min="2121" max="2121" width="2.875" style="163" customWidth="1"/>
    <col min="2122" max="2122" width="3.625" style="163" customWidth="1"/>
    <col min="2123" max="2304" width="9" style="163"/>
    <col min="2305" max="2305" width="1" style="163" customWidth="1"/>
    <col min="2306" max="2306" width="4.625" style="163" customWidth="1"/>
    <col min="2307" max="2307" width="2.125" style="163" customWidth="1"/>
    <col min="2308" max="2308" width="6.5" style="163" customWidth="1"/>
    <col min="2309" max="2309" width="1.875" style="163" customWidth="1"/>
    <col min="2310" max="2310" width="7.625" style="163" customWidth="1"/>
    <col min="2311" max="2311" width="4.625" style="163" customWidth="1"/>
    <col min="2312" max="2312" width="10.625" style="163" customWidth="1"/>
    <col min="2313" max="2313" width="7.625" style="163" customWidth="1"/>
    <col min="2314" max="2314" width="3.375" style="163" customWidth="1"/>
    <col min="2315" max="2315" width="12.625" style="163" customWidth="1"/>
    <col min="2316" max="2316" width="13.25" style="163" customWidth="1"/>
    <col min="2317" max="2318" width="8.5" style="163" customWidth="1"/>
    <col min="2319" max="2321" width="5.875" style="163" customWidth="1"/>
    <col min="2322" max="2322" width="1.375" style="163" customWidth="1"/>
    <col min="2323" max="2324" width="18.125" style="163" customWidth="1"/>
    <col min="2325" max="2332" width="5.625" style="163" customWidth="1"/>
    <col min="2333" max="2361" width="3.75" style="163" customWidth="1"/>
    <col min="2362" max="2369" width="4.75" style="163" customWidth="1"/>
    <col min="2370" max="2370" width="6.5" style="163" customWidth="1"/>
    <col min="2371" max="2375" width="3.75" style="163" customWidth="1"/>
    <col min="2376" max="2376" width="4" style="163" customWidth="1"/>
    <col min="2377" max="2377" width="2.875" style="163" customWidth="1"/>
    <col min="2378" max="2378" width="3.625" style="163" customWidth="1"/>
    <col min="2379" max="2560" width="9" style="163"/>
    <col min="2561" max="2561" width="1" style="163" customWidth="1"/>
    <col min="2562" max="2562" width="4.625" style="163" customWidth="1"/>
    <col min="2563" max="2563" width="2.125" style="163" customWidth="1"/>
    <col min="2564" max="2564" width="6.5" style="163" customWidth="1"/>
    <col min="2565" max="2565" width="1.875" style="163" customWidth="1"/>
    <col min="2566" max="2566" width="7.625" style="163" customWidth="1"/>
    <col min="2567" max="2567" width="4.625" style="163" customWidth="1"/>
    <col min="2568" max="2568" width="10.625" style="163" customWidth="1"/>
    <col min="2569" max="2569" width="7.625" style="163" customWidth="1"/>
    <col min="2570" max="2570" width="3.375" style="163" customWidth="1"/>
    <col min="2571" max="2571" width="12.625" style="163" customWidth="1"/>
    <col min="2572" max="2572" width="13.25" style="163" customWidth="1"/>
    <col min="2573" max="2574" width="8.5" style="163" customWidth="1"/>
    <col min="2575" max="2577" width="5.875" style="163" customWidth="1"/>
    <col min="2578" max="2578" width="1.375" style="163" customWidth="1"/>
    <col min="2579" max="2580" width="18.125" style="163" customWidth="1"/>
    <col min="2581" max="2588" width="5.625" style="163" customWidth="1"/>
    <col min="2589" max="2617" width="3.75" style="163" customWidth="1"/>
    <col min="2618" max="2625" width="4.75" style="163" customWidth="1"/>
    <col min="2626" max="2626" width="6.5" style="163" customWidth="1"/>
    <col min="2627" max="2631" width="3.75" style="163" customWidth="1"/>
    <col min="2632" max="2632" width="4" style="163" customWidth="1"/>
    <col min="2633" max="2633" width="2.875" style="163" customWidth="1"/>
    <col min="2634" max="2634" width="3.625" style="163" customWidth="1"/>
    <col min="2635" max="2816" width="9" style="163"/>
    <col min="2817" max="2817" width="1" style="163" customWidth="1"/>
    <col min="2818" max="2818" width="4.625" style="163" customWidth="1"/>
    <col min="2819" max="2819" width="2.125" style="163" customWidth="1"/>
    <col min="2820" max="2820" width="6.5" style="163" customWidth="1"/>
    <col min="2821" max="2821" width="1.875" style="163" customWidth="1"/>
    <col min="2822" max="2822" width="7.625" style="163" customWidth="1"/>
    <col min="2823" max="2823" width="4.625" style="163" customWidth="1"/>
    <col min="2824" max="2824" width="10.625" style="163" customWidth="1"/>
    <col min="2825" max="2825" width="7.625" style="163" customWidth="1"/>
    <col min="2826" max="2826" width="3.375" style="163" customWidth="1"/>
    <col min="2827" max="2827" width="12.625" style="163" customWidth="1"/>
    <col min="2828" max="2828" width="13.25" style="163" customWidth="1"/>
    <col min="2829" max="2830" width="8.5" style="163" customWidth="1"/>
    <col min="2831" max="2833" width="5.875" style="163" customWidth="1"/>
    <col min="2834" max="2834" width="1.375" style="163" customWidth="1"/>
    <col min="2835" max="2836" width="18.125" style="163" customWidth="1"/>
    <col min="2837" max="2844" width="5.625" style="163" customWidth="1"/>
    <col min="2845" max="2873" width="3.75" style="163" customWidth="1"/>
    <col min="2874" max="2881" width="4.75" style="163" customWidth="1"/>
    <col min="2882" max="2882" width="6.5" style="163" customWidth="1"/>
    <col min="2883" max="2887" width="3.75" style="163" customWidth="1"/>
    <col min="2888" max="2888" width="4" style="163" customWidth="1"/>
    <col min="2889" max="2889" width="2.875" style="163" customWidth="1"/>
    <col min="2890" max="2890" width="3.625" style="163" customWidth="1"/>
    <col min="2891" max="3072" width="9" style="163"/>
    <col min="3073" max="3073" width="1" style="163" customWidth="1"/>
    <col min="3074" max="3074" width="4.625" style="163" customWidth="1"/>
    <col min="3075" max="3075" width="2.125" style="163" customWidth="1"/>
    <col min="3076" max="3076" width="6.5" style="163" customWidth="1"/>
    <col min="3077" max="3077" width="1.875" style="163" customWidth="1"/>
    <col min="3078" max="3078" width="7.625" style="163" customWidth="1"/>
    <col min="3079" max="3079" width="4.625" style="163" customWidth="1"/>
    <col min="3080" max="3080" width="10.625" style="163" customWidth="1"/>
    <col min="3081" max="3081" width="7.625" style="163" customWidth="1"/>
    <col min="3082" max="3082" width="3.375" style="163" customWidth="1"/>
    <col min="3083" max="3083" width="12.625" style="163" customWidth="1"/>
    <col min="3084" max="3084" width="13.25" style="163" customWidth="1"/>
    <col min="3085" max="3086" width="8.5" style="163" customWidth="1"/>
    <col min="3087" max="3089" width="5.875" style="163" customWidth="1"/>
    <col min="3090" max="3090" width="1.375" style="163" customWidth="1"/>
    <col min="3091" max="3092" width="18.125" style="163" customWidth="1"/>
    <col min="3093" max="3100" width="5.625" style="163" customWidth="1"/>
    <col min="3101" max="3129" width="3.75" style="163" customWidth="1"/>
    <col min="3130" max="3137" width="4.75" style="163" customWidth="1"/>
    <col min="3138" max="3138" width="6.5" style="163" customWidth="1"/>
    <col min="3139" max="3143" width="3.75" style="163" customWidth="1"/>
    <col min="3144" max="3144" width="4" style="163" customWidth="1"/>
    <col min="3145" max="3145" width="2.875" style="163" customWidth="1"/>
    <col min="3146" max="3146" width="3.625" style="163" customWidth="1"/>
    <col min="3147" max="3328" width="9" style="163"/>
    <col min="3329" max="3329" width="1" style="163" customWidth="1"/>
    <col min="3330" max="3330" width="4.625" style="163" customWidth="1"/>
    <col min="3331" max="3331" width="2.125" style="163" customWidth="1"/>
    <col min="3332" max="3332" width="6.5" style="163" customWidth="1"/>
    <col min="3333" max="3333" width="1.875" style="163" customWidth="1"/>
    <col min="3334" max="3334" width="7.625" style="163" customWidth="1"/>
    <col min="3335" max="3335" width="4.625" style="163" customWidth="1"/>
    <col min="3336" max="3336" width="10.625" style="163" customWidth="1"/>
    <col min="3337" max="3337" width="7.625" style="163" customWidth="1"/>
    <col min="3338" max="3338" width="3.375" style="163" customWidth="1"/>
    <col min="3339" max="3339" width="12.625" style="163" customWidth="1"/>
    <col min="3340" max="3340" width="13.25" style="163" customWidth="1"/>
    <col min="3341" max="3342" width="8.5" style="163" customWidth="1"/>
    <col min="3343" max="3345" width="5.875" style="163" customWidth="1"/>
    <col min="3346" max="3346" width="1.375" style="163" customWidth="1"/>
    <col min="3347" max="3348" width="18.125" style="163" customWidth="1"/>
    <col min="3349" max="3356" width="5.625" style="163" customWidth="1"/>
    <col min="3357" max="3385" width="3.75" style="163" customWidth="1"/>
    <col min="3386" max="3393" width="4.75" style="163" customWidth="1"/>
    <col min="3394" max="3394" width="6.5" style="163" customWidth="1"/>
    <col min="3395" max="3399" width="3.75" style="163" customWidth="1"/>
    <col min="3400" max="3400" width="4" style="163" customWidth="1"/>
    <col min="3401" max="3401" width="2.875" style="163" customWidth="1"/>
    <col min="3402" max="3402" width="3.625" style="163" customWidth="1"/>
    <col min="3403" max="3584" width="9" style="163"/>
    <col min="3585" max="3585" width="1" style="163" customWidth="1"/>
    <col min="3586" max="3586" width="4.625" style="163" customWidth="1"/>
    <col min="3587" max="3587" width="2.125" style="163" customWidth="1"/>
    <col min="3588" max="3588" width="6.5" style="163" customWidth="1"/>
    <col min="3589" max="3589" width="1.875" style="163" customWidth="1"/>
    <col min="3590" max="3590" width="7.625" style="163" customWidth="1"/>
    <col min="3591" max="3591" width="4.625" style="163" customWidth="1"/>
    <col min="3592" max="3592" width="10.625" style="163" customWidth="1"/>
    <col min="3593" max="3593" width="7.625" style="163" customWidth="1"/>
    <col min="3594" max="3594" width="3.375" style="163" customWidth="1"/>
    <col min="3595" max="3595" width="12.625" style="163" customWidth="1"/>
    <col min="3596" max="3596" width="13.25" style="163" customWidth="1"/>
    <col min="3597" max="3598" width="8.5" style="163" customWidth="1"/>
    <col min="3599" max="3601" width="5.875" style="163" customWidth="1"/>
    <col min="3602" max="3602" width="1.375" style="163" customWidth="1"/>
    <col min="3603" max="3604" width="18.125" style="163" customWidth="1"/>
    <col min="3605" max="3612" width="5.625" style="163" customWidth="1"/>
    <col min="3613" max="3641" width="3.75" style="163" customWidth="1"/>
    <col min="3642" max="3649" width="4.75" style="163" customWidth="1"/>
    <col min="3650" max="3650" width="6.5" style="163" customWidth="1"/>
    <col min="3651" max="3655" width="3.75" style="163" customWidth="1"/>
    <col min="3656" max="3656" width="4" style="163" customWidth="1"/>
    <col min="3657" max="3657" width="2.875" style="163" customWidth="1"/>
    <col min="3658" max="3658" width="3.625" style="163" customWidth="1"/>
    <col min="3659" max="3840" width="9" style="163"/>
    <col min="3841" max="3841" width="1" style="163" customWidth="1"/>
    <col min="3842" max="3842" width="4.625" style="163" customWidth="1"/>
    <col min="3843" max="3843" width="2.125" style="163" customWidth="1"/>
    <col min="3844" max="3844" width="6.5" style="163" customWidth="1"/>
    <col min="3845" max="3845" width="1.875" style="163" customWidth="1"/>
    <col min="3846" max="3846" width="7.625" style="163" customWidth="1"/>
    <col min="3847" max="3847" width="4.625" style="163" customWidth="1"/>
    <col min="3848" max="3848" width="10.625" style="163" customWidth="1"/>
    <col min="3849" max="3849" width="7.625" style="163" customWidth="1"/>
    <col min="3850" max="3850" width="3.375" style="163" customWidth="1"/>
    <col min="3851" max="3851" width="12.625" style="163" customWidth="1"/>
    <col min="3852" max="3852" width="13.25" style="163" customWidth="1"/>
    <col min="3853" max="3854" width="8.5" style="163" customWidth="1"/>
    <col min="3855" max="3857" width="5.875" style="163" customWidth="1"/>
    <col min="3858" max="3858" width="1.375" style="163" customWidth="1"/>
    <col min="3859" max="3860" width="18.125" style="163" customWidth="1"/>
    <col min="3861" max="3868" width="5.625" style="163" customWidth="1"/>
    <col min="3869" max="3897" width="3.75" style="163" customWidth="1"/>
    <col min="3898" max="3905" width="4.75" style="163" customWidth="1"/>
    <col min="3906" max="3906" width="6.5" style="163" customWidth="1"/>
    <col min="3907" max="3911" width="3.75" style="163" customWidth="1"/>
    <col min="3912" max="3912" width="4" style="163" customWidth="1"/>
    <col min="3913" max="3913" width="2.875" style="163" customWidth="1"/>
    <col min="3914" max="3914" width="3.625" style="163" customWidth="1"/>
    <col min="3915" max="4096" width="9" style="163"/>
    <col min="4097" max="4097" width="1" style="163" customWidth="1"/>
    <col min="4098" max="4098" width="4.625" style="163" customWidth="1"/>
    <col min="4099" max="4099" width="2.125" style="163" customWidth="1"/>
    <col min="4100" max="4100" width="6.5" style="163" customWidth="1"/>
    <col min="4101" max="4101" width="1.875" style="163" customWidth="1"/>
    <col min="4102" max="4102" width="7.625" style="163" customWidth="1"/>
    <col min="4103" max="4103" width="4.625" style="163" customWidth="1"/>
    <col min="4104" max="4104" width="10.625" style="163" customWidth="1"/>
    <col min="4105" max="4105" width="7.625" style="163" customWidth="1"/>
    <col min="4106" max="4106" width="3.375" style="163" customWidth="1"/>
    <col min="4107" max="4107" width="12.625" style="163" customWidth="1"/>
    <col min="4108" max="4108" width="13.25" style="163" customWidth="1"/>
    <col min="4109" max="4110" width="8.5" style="163" customWidth="1"/>
    <col min="4111" max="4113" width="5.875" style="163" customWidth="1"/>
    <col min="4114" max="4114" width="1.375" style="163" customWidth="1"/>
    <col min="4115" max="4116" width="18.125" style="163" customWidth="1"/>
    <col min="4117" max="4124" width="5.625" style="163" customWidth="1"/>
    <col min="4125" max="4153" width="3.75" style="163" customWidth="1"/>
    <col min="4154" max="4161" width="4.75" style="163" customWidth="1"/>
    <col min="4162" max="4162" width="6.5" style="163" customWidth="1"/>
    <col min="4163" max="4167" width="3.75" style="163" customWidth="1"/>
    <col min="4168" max="4168" width="4" style="163" customWidth="1"/>
    <col min="4169" max="4169" width="2.875" style="163" customWidth="1"/>
    <col min="4170" max="4170" width="3.625" style="163" customWidth="1"/>
    <col min="4171" max="4352" width="9" style="163"/>
    <col min="4353" max="4353" width="1" style="163" customWidth="1"/>
    <col min="4354" max="4354" width="4.625" style="163" customWidth="1"/>
    <col min="4355" max="4355" width="2.125" style="163" customWidth="1"/>
    <col min="4356" max="4356" width="6.5" style="163" customWidth="1"/>
    <col min="4357" max="4357" width="1.875" style="163" customWidth="1"/>
    <col min="4358" max="4358" width="7.625" style="163" customWidth="1"/>
    <col min="4359" max="4359" width="4.625" style="163" customWidth="1"/>
    <col min="4360" max="4360" width="10.625" style="163" customWidth="1"/>
    <col min="4361" max="4361" width="7.625" style="163" customWidth="1"/>
    <col min="4362" max="4362" width="3.375" style="163" customWidth="1"/>
    <col min="4363" max="4363" width="12.625" style="163" customWidth="1"/>
    <col min="4364" max="4364" width="13.25" style="163" customWidth="1"/>
    <col min="4365" max="4366" width="8.5" style="163" customWidth="1"/>
    <col min="4367" max="4369" width="5.875" style="163" customWidth="1"/>
    <col min="4370" max="4370" width="1.375" style="163" customWidth="1"/>
    <col min="4371" max="4372" width="18.125" style="163" customWidth="1"/>
    <col min="4373" max="4380" width="5.625" style="163" customWidth="1"/>
    <col min="4381" max="4409" width="3.75" style="163" customWidth="1"/>
    <col min="4410" max="4417" width="4.75" style="163" customWidth="1"/>
    <col min="4418" max="4418" width="6.5" style="163" customWidth="1"/>
    <col min="4419" max="4423" width="3.75" style="163" customWidth="1"/>
    <col min="4424" max="4424" width="4" style="163" customWidth="1"/>
    <col min="4425" max="4425" width="2.875" style="163" customWidth="1"/>
    <col min="4426" max="4426" width="3.625" style="163" customWidth="1"/>
    <col min="4427" max="4608" width="9" style="163"/>
    <col min="4609" max="4609" width="1" style="163" customWidth="1"/>
    <col min="4610" max="4610" width="4.625" style="163" customWidth="1"/>
    <col min="4611" max="4611" width="2.125" style="163" customWidth="1"/>
    <col min="4612" max="4612" width="6.5" style="163" customWidth="1"/>
    <col min="4613" max="4613" width="1.875" style="163" customWidth="1"/>
    <col min="4614" max="4614" width="7.625" style="163" customWidth="1"/>
    <col min="4615" max="4615" width="4.625" style="163" customWidth="1"/>
    <col min="4616" max="4616" width="10.625" style="163" customWidth="1"/>
    <col min="4617" max="4617" width="7.625" style="163" customWidth="1"/>
    <col min="4618" max="4618" width="3.375" style="163" customWidth="1"/>
    <col min="4619" max="4619" width="12.625" style="163" customWidth="1"/>
    <col min="4620" max="4620" width="13.25" style="163" customWidth="1"/>
    <col min="4621" max="4622" width="8.5" style="163" customWidth="1"/>
    <col min="4623" max="4625" width="5.875" style="163" customWidth="1"/>
    <col min="4626" max="4626" width="1.375" style="163" customWidth="1"/>
    <col min="4627" max="4628" width="18.125" style="163" customWidth="1"/>
    <col min="4629" max="4636" width="5.625" style="163" customWidth="1"/>
    <col min="4637" max="4665" width="3.75" style="163" customWidth="1"/>
    <col min="4666" max="4673" width="4.75" style="163" customWidth="1"/>
    <col min="4674" max="4674" width="6.5" style="163" customWidth="1"/>
    <col min="4675" max="4679" width="3.75" style="163" customWidth="1"/>
    <col min="4680" max="4680" width="4" style="163" customWidth="1"/>
    <col min="4681" max="4681" width="2.875" style="163" customWidth="1"/>
    <col min="4682" max="4682" width="3.625" style="163" customWidth="1"/>
    <col min="4683" max="4864" width="9" style="163"/>
    <col min="4865" max="4865" width="1" style="163" customWidth="1"/>
    <col min="4866" max="4866" width="4.625" style="163" customWidth="1"/>
    <col min="4867" max="4867" width="2.125" style="163" customWidth="1"/>
    <col min="4868" max="4868" width="6.5" style="163" customWidth="1"/>
    <col min="4869" max="4869" width="1.875" style="163" customWidth="1"/>
    <col min="4870" max="4870" width="7.625" style="163" customWidth="1"/>
    <col min="4871" max="4871" width="4.625" style="163" customWidth="1"/>
    <col min="4872" max="4872" width="10.625" style="163" customWidth="1"/>
    <col min="4873" max="4873" width="7.625" style="163" customWidth="1"/>
    <col min="4874" max="4874" width="3.375" style="163" customWidth="1"/>
    <col min="4875" max="4875" width="12.625" style="163" customWidth="1"/>
    <col min="4876" max="4876" width="13.25" style="163" customWidth="1"/>
    <col min="4877" max="4878" width="8.5" style="163" customWidth="1"/>
    <col min="4879" max="4881" width="5.875" style="163" customWidth="1"/>
    <col min="4882" max="4882" width="1.375" style="163" customWidth="1"/>
    <col min="4883" max="4884" width="18.125" style="163" customWidth="1"/>
    <col min="4885" max="4892" width="5.625" style="163" customWidth="1"/>
    <col min="4893" max="4921" width="3.75" style="163" customWidth="1"/>
    <col min="4922" max="4929" width="4.75" style="163" customWidth="1"/>
    <col min="4930" max="4930" width="6.5" style="163" customWidth="1"/>
    <col min="4931" max="4935" width="3.75" style="163" customWidth="1"/>
    <col min="4936" max="4936" width="4" style="163" customWidth="1"/>
    <col min="4937" max="4937" width="2.875" style="163" customWidth="1"/>
    <col min="4938" max="4938" width="3.625" style="163" customWidth="1"/>
    <col min="4939" max="5120" width="9" style="163"/>
    <col min="5121" max="5121" width="1" style="163" customWidth="1"/>
    <col min="5122" max="5122" width="4.625" style="163" customWidth="1"/>
    <col min="5123" max="5123" width="2.125" style="163" customWidth="1"/>
    <col min="5124" max="5124" width="6.5" style="163" customWidth="1"/>
    <col min="5125" max="5125" width="1.875" style="163" customWidth="1"/>
    <col min="5126" max="5126" width="7.625" style="163" customWidth="1"/>
    <col min="5127" max="5127" width="4.625" style="163" customWidth="1"/>
    <col min="5128" max="5128" width="10.625" style="163" customWidth="1"/>
    <col min="5129" max="5129" width="7.625" style="163" customWidth="1"/>
    <col min="5130" max="5130" width="3.375" style="163" customWidth="1"/>
    <col min="5131" max="5131" width="12.625" style="163" customWidth="1"/>
    <col min="5132" max="5132" width="13.25" style="163" customWidth="1"/>
    <col min="5133" max="5134" width="8.5" style="163" customWidth="1"/>
    <col min="5135" max="5137" width="5.875" style="163" customWidth="1"/>
    <col min="5138" max="5138" width="1.375" style="163" customWidth="1"/>
    <col min="5139" max="5140" width="18.125" style="163" customWidth="1"/>
    <col min="5141" max="5148" width="5.625" style="163" customWidth="1"/>
    <col min="5149" max="5177" width="3.75" style="163" customWidth="1"/>
    <col min="5178" max="5185" width="4.75" style="163" customWidth="1"/>
    <col min="5186" max="5186" width="6.5" style="163" customWidth="1"/>
    <col min="5187" max="5191" width="3.75" style="163" customWidth="1"/>
    <col min="5192" max="5192" width="4" style="163" customWidth="1"/>
    <col min="5193" max="5193" width="2.875" style="163" customWidth="1"/>
    <col min="5194" max="5194" width="3.625" style="163" customWidth="1"/>
    <col min="5195" max="5376" width="9" style="163"/>
    <col min="5377" max="5377" width="1" style="163" customWidth="1"/>
    <col min="5378" max="5378" width="4.625" style="163" customWidth="1"/>
    <col min="5379" max="5379" width="2.125" style="163" customWidth="1"/>
    <col min="5380" max="5380" width="6.5" style="163" customWidth="1"/>
    <col min="5381" max="5381" width="1.875" style="163" customWidth="1"/>
    <col min="5382" max="5382" width="7.625" style="163" customWidth="1"/>
    <col min="5383" max="5383" width="4.625" style="163" customWidth="1"/>
    <col min="5384" max="5384" width="10.625" style="163" customWidth="1"/>
    <col min="5385" max="5385" width="7.625" style="163" customWidth="1"/>
    <col min="5386" max="5386" width="3.375" style="163" customWidth="1"/>
    <col min="5387" max="5387" width="12.625" style="163" customWidth="1"/>
    <col min="5388" max="5388" width="13.25" style="163" customWidth="1"/>
    <col min="5389" max="5390" width="8.5" style="163" customWidth="1"/>
    <col min="5391" max="5393" width="5.875" style="163" customWidth="1"/>
    <col min="5394" max="5394" width="1.375" style="163" customWidth="1"/>
    <col min="5395" max="5396" width="18.125" style="163" customWidth="1"/>
    <col min="5397" max="5404" width="5.625" style="163" customWidth="1"/>
    <col min="5405" max="5433" width="3.75" style="163" customWidth="1"/>
    <col min="5434" max="5441" width="4.75" style="163" customWidth="1"/>
    <col min="5442" max="5442" width="6.5" style="163" customWidth="1"/>
    <col min="5443" max="5447" width="3.75" style="163" customWidth="1"/>
    <col min="5448" max="5448" width="4" style="163" customWidth="1"/>
    <col min="5449" max="5449" width="2.875" style="163" customWidth="1"/>
    <col min="5450" max="5450" width="3.625" style="163" customWidth="1"/>
    <col min="5451" max="5632" width="9" style="163"/>
    <col min="5633" max="5633" width="1" style="163" customWidth="1"/>
    <col min="5634" max="5634" width="4.625" style="163" customWidth="1"/>
    <col min="5635" max="5635" width="2.125" style="163" customWidth="1"/>
    <col min="5636" max="5636" width="6.5" style="163" customWidth="1"/>
    <col min="5637" max="5637" width="1.875" style="163" customWidth="1"/>
    <col min="5638" max="5638" width="7.625" style="163" customWidth="1"/>
    <col min="5639" max="5639" width="4.625" style="163" customWidth="1"/>
    <col min="5640" max="5640" width="10.625" style="163" customWidth="1"/>
    <col min="5641" max="5641" width="7.625" style="163" customWidth="1"/>
    <col min="5642" max="5642" width="3.375" style="163" customWidth="1"/>
    <col min="5643" max="5643" width="12.625" style="163" customWidth="1"/>
    <col min="5644" max="5644" width="13.25" style="163" customWidth="1"/>
    <col min="5645" max="5646" width="8.5" style="163" customWidth="1"/>
    <col min="5647" max="5649" width="5.875" style="163" customWidth="1"/>
    <col min="5650" max="5650" width="1.375" style="163" customWidth="1"/>
    <col min="5651" max="5652" width="18.125" style="163" customWidth="1"/>
    <col min="5653" max="5660" width="5.625" style="163" customWidth="1"/>
    <col min="5661" max="5689" width="3.75" style="163" customWidth="1"/>
    <col min="5690" max="5697" width="4.75" style="163" customWidth="1"/>
    <col min="5698" max="5698" width="6.5" style="163" customWidth="1"/>
    <col min="5699" max="5703" width="3.75" style="163" customWidth="1"/>
    <col min="5704" max="5704" width="4" style="163" customWidth="1"/>
    <col min="5705" max="5705" width="2.875" style="163" customWidth="1"/>
    <col min="5706" max="5706" width="3.625" style="163" customWidth="1"/>
    <col min="5707" max="5888" width="9" style="163"/>
    <col min="5889" max="5889" width="1" style="163" customWidth="1"/>
    <col min="5890" max="5890" width="4.625" style="163" customWidth="1"/>
    <col min="5891" max="5891" width="2.125" style="163" customWidth="1"/>
    <col min="5892" max="5892" width="6.5" style="163" customWidth="1"/>
    <col min="5893" max="5893" width="1.875" style="163" customWidth="1"/>
    <col min="5894" max="5894" width="7.625" style="163" customWidth="1"/>
    <col min="5895" max="5895" width="4.625" style="163" customWidth="1"/>
    <col min="5896" max="5896" width="10.625" style="163" customWidth="1"/>
    <col min="5897" max="5897" width="7.625" style="163" customWidth="1"/>
    <col min="5898" max="5898" width="3.375" style="163" customWidth="1"/>
    <col min="5899" max="5899" width="12.625" style="163" customWidth="1"/>
    <col min="5900" max="5900" width="13.25" style="163" customWidth="1"/>
    <col min="5901" max="5902" width="8.5" style="163" customWidth="1"/>
    <col min="5903" max="5905" width="5.875" style="163" customWidth="1"/>
    <col min="5906" max="5906" width="1.375" style="163" customWidth="1"/>
    <col min="5907" max="5908" width="18.125" style="163" customWidth="1"/>
    <col min="5909" max="5916" width="5.625" style="163" customWidth="1"/>
    <col min="5917" max="5945" width="3.75" style="163" customWidth="1"/>
    <col min="5946" max="5953" width="4.75" style="163" customWidth="1"/>
    <col min="5954" max="5954" width="6.5" style="163" customWidth="1"/>
    <col min="5955" max="5959" width="3.75" style="163" customWidth="1"/>
    <col min="5960" max="5960" width="4" style="163" customWidth="1"/>
    <col min="5961" max="5961" width="2.875" style="163" customWidth="1"/>
    <col min="5962" max="5962" width="3.625" style="163" customWidth="1"/>
    <col min="5963" max="6144" width="9" style="163"/>
    <col min="6145" max="6145" width="1" style="163" customWidth="1"/>
    <col min="6146" max="6146" width="4.625" style="163" customWidth="1"/>
    <col min="6147" max="6147" width="2.125" style="163" customWidth="1"/>
    <col min="6148" max="6148" width="6.5" style="163" customWidth="1"/>
    <col min="6149" max="6149" width="1.875" style="163" customWidth="1"/>
    <col min="6150" max="6150" width="7.625" style="163" customWidth="1"/>
    <col min="6151" max="6151" width="4.625" style="163" customWidth="1"/>
    <col min="6152" max="6152" width="10.625" style="163" customWidth="1"/>
    <col min="6153" max="6153" width="7.625" style="163" customWidth="1"/>
    <col min="6154" max="6154" width="3.375" style="163" customWidth="1"/>
    <col min="6155" max="6155" width="12.625" style="163" customWidth="1"/>
    <col min="6156" max="6156" width="13.25" style="163" customWidth="1"/>
    <col min="6157" max="6158" width="8.5" style="163" customWidth="1"/>
    <col min="6159" max="6161" width="5.875" style="163" customWidth="1"/>
    <col min="6162" max="6162" width="1.375" style="163" customWidth="1"/>
    <col min="6163" max="6164" width="18.125" style="163" customWidth="1"/>
    <col min="6165" max="6172" width="5.625" style="163" customWidth="1"/>
    <col min="6173" max="6201" width="3.75" style="163" customWidth="1"/>
    <col min="6202" max="6209" width="4.75" style="163" customWidth="1"/>
    <col min="6210" max="6210" width="6.5" style="163" customWidth="1"/>
    <col min="6211" max="6215" width="3.75" style="163" customWidth="1"/>
    <col min="6216" max="6216" width="4" style="163" customWidth="1"/>
    <col min="6217" max="6217" width="2.875" style="163" customWidth="1"/>
    <col min="6218" max="6218" width="3.625" style="163" customWidth="1"/>
    <col min="6219" max="6400" width="9" style="163"/>
    <col min="6401" max="6401" width="1" style="163" customWidth="1"/>
    <col min="6402" max="6402" width="4.625" style="163" customWidth="1"/>
    <col min="6403" max="6403" width="2.125" style="163" customWidth="1"/>
    <col min="6404" max="6404" width="6.5" style="163" customWidth="1"/>
    <col min="6405" max="6405" width="1.875" style="163" customWidth="1"/>
    <col min="6406" max="6406" width="7.625" style="163" customWidth="1"/>
    <col min="6407" max="6407" width="4.625" style="163" customWidth="1"/>
    <col min="6408" max="6408" width="10.625" style="163" customWidth="1"/>
    <col min="6409" max="6409" width="7.625" style="163" customWidth="1"/>
    <col min="6410" max="6410" width="3.375" style="163" customWidth="1"/>
    <col min="6411" max="6411" width="12.625" style="163" customWidth="1"/>
    <col min="6412" max="6412" width="13.25" style="163" customWidth="1"/>
    <col min="6413" max="6414" width="8.5" style="163" customWidth="1"/>
    <col min="6415" max="6417" width="5.875" style="163" customWidth="1"/>
    <col min="6418" max="6418" width="1.375" style="163" customWidth="1"/>
    <col min="6419" max="6420" width="18.125" style="163" customWidth="1"/>
    <col min="6421" max="6428" width="5.625" style="163" customWidth="1"/>
    <col min="6429" max="6457" width="3.75" style="163" customWidth="1"/>
    <col min="6458" max="6465" width="4.75" style="163" customWidth="1"/>
    <col min="6466" max="6466" width="6.5" style="163" customWidth="1"/>
    <col min="6467" max="6471" width="3.75" style="163" customWidth="1"/>
    <col min="6472" max="6472" width="4" style="163" customWidth="1"/>
    <col min="6473" max="6473" width="2.875" style="163" customWidth="1"/>
    <col min="6474" max="6474" width="3.625" style="163" customWidth="1"/>
    <col min="6475" max="6656" width="9" style="163"/>
    <col min="6657" max="6657" width="1" style="163" customWidth="1"/>
    <col min="6658" max="6658" width="4.625" style="163" customWidth="1"/>
    <col min="6659" max="6659" width="2.125" style="163" customWidth="1"/>
    <col min="6660" max="6660" width="6.5" style="163" customWidth="1"/>
    <col min="6661" max="6661" width="1.875" style="163" customWidth="1"/>
    <col min="6662" max="6662" width="7.625" style="163" customWidth="1"/>
    <col min="6663" max="6663" width="4.625" style="163" customWidth="1"/>
    <col min="6664" max="6664" width="10.625" style="163" customWidth="1"/>
    <col min="6665" max="6665" width="7.625" style="163" customWidth="1"/>
    <col min="6666" max="6666" width="3.375" style="163" customWidth="1"/>
    <col min="6667" max="6667" width="12.625" style="163" customWidth="1"/>
    <col min="6668" max="6668" width="13.25" style="163" customWidth="1"/>
    <col min="6669" max="6670" width="8.5" style="163" customWidth="1"/>
    <col min="6671" max="6673" width="5.875" style="163" customWidth="1"/>
    <col min="6674" max="6674" width="1.375" style="163" customWidth="1"/>
    <col min="6675" max="6676" width="18.125" style="163" customWidth="1"/>
    <col min="6677" max="6684" width="5.625" style="163" customWidth="1"/>
    <col min="6685" max="6713" width="3.75" style="163" customWidth="1"/>
    <col min="6714" max="6721" width="4.75" style="163" customWidth="1"/>
    <col min="6722" max="6722" width="6.5" style="163" customWidth="1"/>
    <col min="6723" max="6727" width="3.75" style="163" customWidth="1"/>
    <col min="6728" max="6728" width="4" style="163" customWidth="1"/>
    <col min="6729" max="6729" width="2.875" style="163" customWidth="1"/>
    <col min="6730" max="6730" width="3.625" style="163" customWidth="1"/>
    <col min="6731" max="6912" width="9" style="163"/>
    <col min="6913" max="6913" width="1" style="163" customWidth="1"/>
    <col min="6914" max="6914" width="4.625" style="163" customWidth="1"/>
    <col min="6915" max="6915" width="2.125" style="163" customWidth="1"/>
    <col min="6916" max="6916" width="6.5" style="163" customWidth="1"/>
    <col min="6917" max="6917" width="1.875" style="163" customWidth="1"/>
    <col min="6918" max="6918" width="7.625" style="163" customWidth="1"/>
    <col min="6919" max="6919" width="4.625" style="163" customWidth="1"/>
    <col min="6920" max="6920" width="10.625" style="163" customWidth="1"/>
    <col min="6921" max="6921" width="7.625" style="163" customWidth="1"/>
    <col min="6922" max="6922" width="3.375" style="163" customWidth="1"/>
    <col min="6923" max="6923" width="12.625" style="163" customWidth="1"/>
    <col min="6924" max="6924" width="13.25" style="163" customWidth="1"/>
    <col min="6925" max="6926" width="8.5" style="163" customWidth="1"/>
    <col min="6927" max="6929" width="5.875" style="163" customWidth="1"/>
    <col min="6930" max="6930" width="1.375" style="163" customWidth="1"/>
    <col min="6931" max="6932" width="18.125" style="163" customWidth="1"/>
    <col min="6933" max="6940" width="5.625" style="163" customWidth="1"/>
    <col min="6941" max="6969" width="3.75" style="163" customWidth="1"/>
    <col min="6970" max="6977" width="4.75" style="163" customWidth="1"/>
    <col min="6978" max="6978" width="6.5" style="163" customWidth="1"/>
    <col min="6979" max="6983" width="3.75" style="163" customWidth="1"/>
    <col min="6984" max="6984" width="4" style="163" customWidth="1"/>
    <col min="6985" max="6985" width="2.875" style="163" customWidth="1"/>
    <col min="6986" max="6986" width="3.625" style="163" customWidth="1"/>
    <col min="6987" max="7168" width="9" style="163"/>
    <col min="7169" max="7169" width="1" style="163" customWidth="1"/>
    <col min="7170" max="7170" width="4.625" style="163" customWidth="1"/>
    <col min="7171" max="7171" width="2.125" style="163" customWidth="1"/>
    <col min="7172" max="7172" width="6.5" style="163" customWidth="1"/>
    <col min="7173" max="7173" width="1.875" style="163" customWidth="1"/>
    <col min="7174" max="7174" width="7.625" style="163" customWidth="1"/>
    <col min="7175" max="7175" width="4.625" style="163" customWidth="1"/>
    <col min="7176" max="7176" width="10.625" style="163" customWidth="1"/>
    <col min="7177" max="7177" width="7.625" style="163" customWidth="1"/>
    <col min="7178" max="7178" width="3.375" style="163" customWidth="1"/>
    <col min="7179" max="7179" width="12.625" style="163" customWidth="1"/>
    <col min="7180" max="7180" width="13.25" style="163" customWidth="1"/>
    <col min="7181" max="7182" width="8.5" style="163" customWidth="1"/>
    <col min="7183" max="7185" width="5.875" style="163" customWidth="1"/>
    <col min="7186" max="7186" width="1.375" style="163" customWidth="1"/>
    <col min="7187" max="7188" width="18.125" style="163" customWidth="1"/>
    <col min="7189" max="7196" width="5.625" style="163" customWidth="1"/>
    <col min="7197" max="7225" width="3.75" style="163" customWidth="1"/>
    <col min="7226" max="7233" width="4.75" style="163" customWidth="1"/>
    <col min="7234" max="7234" width="6.5" style="163" customWidth="1"/>
    <col min="7235" max="7239" width="3.75" style="163" customWidth="1"/>
    <col min="7240" max="7240" width="4" style="163" customWidth="1"/>
    <col min="7241" max="7241" width="2.875" style="163" customWidth="1"/>
    <col min="7242" max="7242" width="3.625" style="163" customWidth="1"/>
    <col min="7243" max="7424" width="9" style="163"/>
    <col min="7425" max="7425" width="1" style="163" customWidth="1"/>
    <col min="7426" max="7426" width="4.625" style="163" customWidth="1"/>
    <col min="7427" max="7427" width="2.125" style="163" customWidth="1"/>
    <col min="7428" max="7428" width="6.5" style="163" customWidth="1"/>
    <col min="7429" max="7429" width="1.875" style="163" customWidth="1"/>
    <col min="7430" max="7430" width="7.625" style="163" customWidth="1"/>
    <col min="7431" max="7431" width="4.625" style="163" customWidth="1"/>
    <col min="7432" max="7432" width="10.625" style="163" customWidth="1"/>
    <col min="7433" max="7433" width="7.625" style="163" customWidth="1"/>
    <col min="7434" max="7434" width="3.375" style="163" customWidth="1"/>
    <col min="7435" max="7435" width="12.625" style="163" customWidth="1"/>
    <col min="7436" max="7436" width="13.25" style="163" customWidth="1"/>
    <col min="7437" max="7438" width="8.5" style="163" customWidth="1"/>
    <col min="7439" max="7441" width="5.875" style="163" customWidth="1"/>
    <col min="7442" max="7442" width="1.375" style="163" customWidth="1"/>
    <col min="7443" max="7444" width="18.125" style="163" customWidth="1"/>
    <col min="7445" max="7452" width="5.625" style="163" customWidth="1"/>
    <col min="7453" max="7481" width="3.75" style="163" customWidth="1"/>
    <col min="7482" max="7489" width="4.75" style="163" customWidth="1"/>
    <col min="7490" max="7490" width="6.5" style="163" customWidth="1"/>
    <col min="7491" max="7495" width="3.75" style="163" customWidth="1"/>
    <col min="7496" max="7496" width="4" style="163" customWidth="1"/>
    <col min="7497" max="7497" width="2.875" style="163" customWidth="1"/>
    <col min="7498" max="7498" width="3.625" style="163" customWidth="1"/>
    <col min="7499" max="7680" width="9" style="163"/>
    <col min="7681" max="7681" width="1" style="163" customWidth="1"/>
    <col min="7682" max="7682" width="4.625" style="163" customWidth="1"/>
    <col min="7683" max="7683" width="2.125" style="163" customWidth="1"/>
    <col min="7684" max="7684" width="6.5" style="163" customWidth="1"/>
    <col min="7685" max="7685" width="1.875" style="163" customWidth="1"/>
    <col min="7686" max="7686" width="7.625" style="163" customWidth="1"/>
    <col min="7687" max="7687" width="4.625" style="163" customWidth="1"/>
    <col min="7688" max="7688" width="10.625" style="163" customWidth="1"/>
    <col min="7689" max="7689" width="7.625" style="163" customWidth="1"/>
    <col min="7690" max="7690" width="3.375" style="163" customWidth="1"/>
    <col min="7691" max="7691" width="12.625" style="163" customWidth="1"/>
    <col min="7692" max="7692" width="13.25" style="163" customWidth="1"/>
    <col min="7693" max="7694" width="8.5" style="163" customWidth="1"/>
    <col min="7695" max="7697" width="5.875" style="163" customWidth="1"/>
    <col min="7698" max="7698" width="1.375" style="163" customWidth="1"/>
    <col min="7699" max="7700" width="18.125" style="163" customWidth="1"/>
    <col min="7701" max="7708" width="5.625" style="163" customWidth="1"/>
    <col min="7709" max="7737" width="3.75" style="163" customWidth="1"/>
    <col min="7738" max="7745" width="4.75" style="163" customWidth="1"/>
    <col min="7746" max="7746" width="6.5" style="163" customWidth="1"/>
    <col min="7747" max="7751" width="3.75" style="163" customWidth="1"/>
    <col min="7752" max="7752" width="4" style="163" customWidth="1"/>
    <col min="7753" max="7753" width="2.875" style="163" customWidth="1"/>
    <col min="7754" max="7754" width="3.625" style="163" customWidth="1"/>
    <col min="7755" max="7936" width="9" style="163"/>
    <col min="7937" max="7937" width="1" style="163" customWidth="1"/>
    <col min="7938" max="7938" width="4.625" style="163" customWidth="1"/>
    <col min="7939" max="7939" width="2.125" style="163" customWidth="1"/>
    <col min="7940" max="7940" width="6.5" style="163" customWidth="1"/>
    <col min="7941" max="7941" width="1.875" style="163" customWidth="1"/>
    <col min="7942" max="7942" width="7.625" style="163" customWidth="1"/>
    <col min="7943" max="7943" width="4.625" style="163" customWidth="1"/>
    <col min="7944" max="7944" width="10.625" style="163" customWidth="1"/>
    <col min="7945" max="7945" width="7.625" style="163" customWidth="1"/>
    <col min="7946" max="7946" width="3.375" style="163" customWidth="1"/>
    <col min="7947" max="7947" width="12.625" style="163" customWidth="1"/>
    <col min="7948" max="7948" width="13.25" style="163" customWidth="1"/>
    <col min="7949" max="7950" width="8.5" style="163" customWidth="1"/>
    <col min="7951" max="7953" width="5.875" style="163" customWidth="1"/>
    <col min="7954" max="7954" width="1.375" style="163" customWidth="1"/>
    <col min="7955" max="7956" width="18.125" style="163" customWidth="1"/>
    <col min="7957" max="7964" width="5.625" style="163" customWidth="1"/>
    <col min="7965" max="7993" width="3.75" style="163" customWidth="1"/>
    <col min="7994" max="8001" width="4.75" style="163" customWidth="1"/>
    <col min="8002" max="8002" width="6.5" style="163" customWidth="1"/>
    <col min="8003" max="8007" width="3.75" style="163" customWidth="1"/>
    <col min="8008" max="8008" width="4" style="163" customWidth="1"/>
    <col min="8009" max="8009" width="2.875" style="163" customWidth="1"/>
    <col min="8010" max="8010" width="3.625" style="163" customWidth="1"/>
    <col min="8011" max="8192" width="9" style="163"/>
    <col min="8193" max="8193" width="1" style="163" customWidth="1"/>
    <col min="8194" max="8194" width="4.625" style="163" customWidth="1"/>
    <col min="8195" max="8195" width="2.125" style="163" customWidth="1"/>
    <col min="8196" max="8196" width="6.5" style="163" customWidth="1"/>
    <col min="8197" max="8197" width="1.875" style="163" customWidth="1"/>
    <col min="8198" max="8198" width="7.625" style="163" customWidth="1"/>
    <col min="8199" max="8199" width="4.625" style="163" customWidth="1"/>
    <col min="8200" max="8200" width="10.625" style="163" customWidth="1"/>
    <col min="8201" max="8201" width="7.625" style="163" customWidth="1"/>
    <col min="8202" max="8202" width="3.375" style="163" customWidth="1"/>
    <col min="8203" max="8203" width="12.625" style="163" customWidth="1"/>
    <col min="8204" max="8204" width="13.25" style="163" customWidth="1"/>
    <col min="8205" max="8206" width="8.5" style="163" customWidth="1"/>
    <col min="8207" max="8209" width="5.875" style="163" customWidth="1"/>
    <col min="8210" max="8210" width="1.375" style="163" customWidth="1"/>
    <col min="8211" max="8212" width="18.125" style="163" customWidth="1"/>
    <col min="8213" max="8220" width="5.625" style="163" customWidth="1"/>
    <col min="8221" max="8249" width="3.75" style="163" customWidth="1"/>
    <col min="8250" max="8257" width="4.75" style="163" customWidth="1"/>
    <col min="8258" max="8258" width="6.5" style="163" customWidth="1"/>
    <col min="8259" max="8263" width="3.75" style="163" customWidth="1"/>
    <col min="8264" max="8264" width="4" style="163" customWidth="1"/>
    <col min="8265" max="8265" width="2.875" style="163" customWidth="1"/>
    <col min="8266" max="8266" width="3.625" style="163" customWidth="1"/>
    <col min="8267" max="8448" width="9" style="163"/>
    <col min="8449" max="8449" width="1" style="163" customWidth="1"/>
    <col min="8450" max="8450" width="4.625" style="163" customWidth="1"/>
    <col min="8451" max="8451" width="2.125" style="163" customWidth="1"/>
    <col min="8452" max="8452" width="6.5" style="163" customWidth="1"/>
    <col min="8453" max="8453" width="1.875" style="163" customWidth="1"/>
    <col min="8454" max="8454" width="7.625" style="163" customWidth="1"/>
    <col min="8455" max="8455" width="4.625" style="163" customWidth="1"/>
    <col min="8456" max="8456" width="10.625" style="163" customWidth="1"/>
    <col min="8457" max="8457" width="7.625" style="163" customWidth="1"/>
    <col min="8458" max="8458" width="3.375" style="163" customWidth="1"/>
    <col min="8459" max="8459" width="12.625" style="163" customWidth="1"/>
    <col min="8460" max="8460" width="13.25" style="163" customWidth="1"/>
    <col min="8461" max="8462" width="8.5" style="163" customWidth="1"/>
    <col min="8463" max="8465" width="5.875" style="163" customWidth="1"/>
    <col min="8466" max="8466" width="1.375" style="163" customWidth="1"/>
    <col min="8467" max="8468" width="18.125" style="163" customWidth="1"/>
    <col min="8469" max="8476" width="5.625" style="163" customWidth="1"/>
    <col min="8477" max="8505" width="3.75" style="163" customWidth="1"/>
    <col min="8506" max="8513" width="4.75" style="163" customWidth="1"/>
    <col min="8514" max="8514" width="6.5" style="163" customWidth="1"/>
    <col min="8515" max="8519" width="3.75" style="163" customWidth="1"/>
    <col min="8520" max="8520" width="4" style="163" customWidth="1"/>
    <col min="8521" max="8521" width="2.875" style="163" customWidth="1"/>
    <col min="8522" max="8522" width="3.625" style="163" customWidth="1"/>
    <col min="8523" max="8704" width="9" style="163"/>
    <col min="8705" max="8705" width="1" style="163" customWidth="1"/>
    <col min="8706" max="8706" width="4.625" style="163" customWidth="1"/>
    <col min="8707" max="8707" width="2.125" style="163" customWidth="1"/>
    <col min="8708" max="8708" width="6.5" style="163" customWidth="1"/>
    <col min="8709" max="8709" width="1.875" style="163" customWidth="1"/>
    <col min="8710" max="8710" width="7.625" style="163" customWidth="1"/>
    <col min="8711" max="8711" width="4.625" style="163" customWidth="1"/>
    <col min="8712" max="8712" width="10.625" style="163" customWidth="1"/>
    <col min="8713" max="8713" width="7.625" style="163" customWidth="1"/>
    <col min="8714" max="8714" width="3.375" style="163" customWidth="1"/>
    <col min="8715" max="8715" width="12.625" style="163" customWidth="1"/>
    <col min="8716" max="8716" width="13.25" style="163" customWidth="1"/>
    <col min="8717" max="8718" width="8.5" style="163" customWidth="1"/>
    <col min="8719" max="8721" width="5.875" style="163" customWidth="1"/>
    <col min="8722" max="8722" width="1.375" style="163" customWidth="1"/>
    <col min="8723" max="8724" width="18.125" style="163" customWidth="1"/>
    <col min="8725" max="8732" width="5.625" style="163" customWidth="1"/>
    <col min="8733" max="8761" width="3.75" style="163" customWidth="1"/>
    <col min="8762" max="8769" width="4.75" style="163" customWidth="1"/>
    <col min="8770" max="8770" width="6.5" style="163" customWidth="1"/>
    <col min="8771" max="8775" width="3.75" style="163" customWidth="1"/>
    <col min="8776" max="8776" width="4" style="163" customWidth="1"/>
    <col min="8777" max="8777" width="2.875" style="163" customWidth="1"/>
    <col min="8778" max="8778" width="3.625" style="163" customWidth="1"/>
    <col min="8779" max="8960" width="9" style="163"/>
    <col min="8961" max="8961" width="1" style="163" customWidth="1"/>
    <col min="8962" max="8962" width="4.625" style="163" customWidth="1"/>
    <col min="8963" max="8963" width="2.125" style="163" customWidth="1"/>
    <col min="8964" max="8964" width="6.5" style="163" customWidth="1"/>
    <col min="8965" max="8965" width="1.875" style="163" customWidth="1"/>
    <col min="8966" max="8966" width="7.625" style="163" customWidth="1"/>
    <col min="8967" max="8967" width="4.625" style="163" customWidth="1"/>
    <col min="8968" max="8968" width="10.625" style="163" customWidth="1"/>
    <col min="8969" max="8969" width="7.625" style="163" customWidth="1"/>
    <col min="8970" max="8970" width="3.375" style="163" customWidth="1"/>
    <col min="8971" max="8971" width="12.625" style="163" customWidth="1"/>
    <col min="8972" max="8972" width="13.25" style="163" customWidth="1"/>
    <col min="8973" max="8974" width="8.5" style="163" customWidth="1"/>
    <col min="8975" max="8977" width="5.875" style="163" customWidth="1"/>
    <col min="8978" max="8978" width="1.375" style="163" customWidth="1"/>
    <col min="8979" max="8980" width="18.125" style="163" customWidth="1"/>
    <col min="8981" max="8988" width="5.625" style="163" customWidth="1"/>
    <col min="8989" max="9017" width="3.75" style="163" customWidth="1"/>
    <col min="9018" max="9025" width="4.75" style="163" customWidth="1"/>
    <col min="9026" max="9026" width="6.5" style="163" customWidth="1"/>
    <col min="9027" max="9031" width="3.75" style="163" customWidth="1"/>
    <col min="9032" max="9032" width="4" style="163" customWidth="1"/>
    <col min="9033" max="9033" width="2.875" style="163" customWidth="1"/>
    <col min="9034" max="9034" width="3.625" style="163" customWidth="1"/>
    <col min="9035" max="9216" width="9" style="163"/>
    <col min="9217" max="9217" width="1" style="163" customWidth="1"/>
    <col min="9218" max="9218" width="4.625" style="163" customWidth="1"/>
    <col min="9219" max="9219" width="2.125" style="163" customWidth="1"/>
    <col min="9220" max="9220" width="6.5" style="163" customWidth="1"/>
    <col min="9221" max="9221" width="1.875" style="163" customWidth="1"/>
    <col min="9222" max="9222" width="7.625" style="163" customWidth="1"/>
    <col min="9223" max="9223" width="4.625" style="163" customWidth="1"/>
    <col min="9224" max="9224" width="10.625" style="163" customWidth="1"/>
    <col min="9225" max="9225" width="7.625" style="163" customWidth="1"/>
    <col min="9226" max="9226" width="3.375" style="163" customWidth="1"/>
    <col min="9227" max="9227" width="12.625" style="163" customWidth="1"/>
    <col min="9228" max="9228" width="13.25" style="163" customWidth="1"/>
    <col min="9229" max="9230" width="8.5" style="163" customWidth="1"/>
    <col min="9231" max="9233" width="5.875" style="163" customWidth="1"/>
    <col min="9234" max="9234" width="1.375" style="163" customWidth="1"/>
    <col min="9235" max="9236" width="18.125" style="163" customWidth="1"/>
    <col min="9237" max="9244" width="5.625" style="163" customWidth="1"/>
    <col min="9245" max="9273" width="3.75" style="163" customWidth="1"/>
    <col min="9274" max="9281" width="4.75" style="163" customWidth="1"/>
    <col min="9282" max="9282" width="6.5" style="163" customWidth="1"/>
    <col min="9283" max="9287" width="3.75" style="163" customWidth="1"/>
    <col min="9288" max="9288" width="4" style="163" customWidth="1"/>
    <col min="9289" max="9289" width="2.875" style="163" customWidth="1"/>
    <col min="9290" max="9290" width="3.625" style="163" customWidth="1"/>
    <col min="9291" max="9472" width="9" style="163"/>
    <col min="9473" max="9473" width="1" style="163" customWidth="1"/>
    <col min="9474" max="9474" width="4.625" style="163" customWidth="1"/>
    <col min="9475" max="9475" width="2.125" style="163" customWidth="1"/>
    <col min="9476" max="9476" width="6.5" style="163" customWidth="1"/>
    <col min="9477" max="9477" width="1.875" style="163" customWidth="1"/>
    <col min="9478" max="9478" width="7.625" style="163" customWidth="1"/>
    <col min="9479" max="9479" width="4.625" style="163" customWidth="1"/>
    <col min="9480" max="9480" width="10.625" style="163" customWidth="1"/>
    <col min="9481" max="9481" width="7.625" style="163" customWidth="1"/>
    <col min="9482" max="9482" width="3.375" style="163" customWidth="1"/>
    <col min="9483" max="9483" width="12.625" style="163" customWidth="1"/>
    <col min="9484" max="9484" width="13.25" style="163" customWidth="1"/>
    <col min="9485" max="9486" width="8.5" style="163" customWidth="1"/>
    <col min="9487" max="9489" width="5.875" style="163" customWidth="1"/>
    <col min="9490" max="9490" width="1.375" style="163" customWidth="1"/>
    <col min="9491" max="9492" width="18.125" style="163" customWidth="1"/>
    <col min="9493" max="9500" width="5.625" style="163" customWidth="1"/>
    <col min="9501" max="9529" width="3.75" style="163" customWidth="1"/>
    <col min="9530" max="9537" width="4.75" style="163" customWidth="1"/>
    <col min="9538" max="9538" width="6.5" style="163" customWidth="1"/>
    <col min="9539" max="9543" width="3.75" style="163" customWidth="1"/>
    <col min="9544" max="9544" width="4" style="163" customWidth="1"/>
    <col min="9545" max="9545" width="2.875" style="163" customWidth="1"/>
    <col min="9546" max="9546" width="3.625" style="163" customWidth="1"/>
    <col min="9547" max="9728" width="9" style="163"/>
    <col min="9729" max="9729" width="1" style="163" customWidth="1"/>
    <col min="9730" max="9730" width="4.625" style="163" customWidth="1"/>
    <col min="9731" max="9731" width="2.125" style="163" customWidth="1"/>
    <col min="9732" max="9732" width="6.5" style="163" customWidth="1"/>
    <col min="9733" max="9733" width="1.875" style="163" customWidth="1"/>
    <col min="9734" max="9734" width="7.625" style="163" customWidth="1"/>
    <col min="9735" max="9735" width="4.625" style="163" customWidth="1"/>
    <col min="9736" max="9736" width="10.625" style="163" customWidth="1"/>
    <col min="9737" max="9737" width="7.625" style="163" customWidth="1"/>
    <col min="9738" max="9738" width="3.375" style="163" customWidth="1"/>
    <col min="9739" max="9739" width="12.625" style="163" customWidth="1"/>
    <col min="9740" max="9740" width="13.25" style="163" customWidth="1"/>
    <col min="9741" max="9742" width="8.5" style="163" customWidth="1"/>
    <col min="9743" max="9745" width="5.875" style="163" customWidth="1"/>
    <col min="9746" max="9746" width="1.375" style="163" customWidth="1"/>
    <col min="9747" max="9748" width="18.125" style="163" customWidth="1"/>
    <col min="9749" max="9756" width="5.625" style="163" customWidth="1"/>
    <col min="9757" max="9785" width="3.75" style="163" customWidth="1"/>
    <col min="9786" max="9793" width="4.75" style="163" customWidth="1"/>
    <col min="9794" max="9794" width="6.5" style="163" customWidth="1"/>
    <col min="9795" max="9799" width="3.75" style="163" customWidth="1"/>
    <col min="9800" max="9800" width="4" style="163" customWidth="1"/>
    <col min="9801" max="9801" width="2.875" style="163" customWidth="1"/>
    <col min="9802" max="9802" width="3.625" style="163" customWidth="1"/>
    <col min="9803" max="9984" width="9" style="163"/>
    <col min="9985" max="9985" width="1" style="163" customWidth="1"/>
    <col min="9986" max="9986" width="4.625" style="163" customWidth="1"/>
    <col min="9987" max="9987" width="2.125" style="163" customWidth="1"/>
    <col min="9988" max="9988" width="6.5" style="163" customWidth="1"/>
    <col min="9989" max="9989" width="1.875" style="163" customWidth="1"/>
    <col min="9990" max="9990" width="7.625" style="163" customWidth="1"/>
    <col min="9991" max="9991" width="4.625" style="163" customWidth="1"/>
    <col min="9992" max="9992" width="10.625" style="163" customWidth="1"/>
    <col min="9993" max="9993" width="7.625" style="163" customWidth="1"/>
    <col min="9994" max="9994" width="3.375" style="163" customWidth="1"/>
    <col min="9995" max="9995" width="12.625" style="163" customWidth="1"/>
    <col min="9996" max="9996" width="13.25" style="163" customWidth="1"/>
    <col min="9997" max="9998" width="8.5" style="163" customWidth="1"/>
    <col min="9999" max="10001" width="5.875" style="163" customWidth="1"/>
    <col min="10002" max="10002" width="1.375" style="163" customWidth="1"/>
    <col min="10003" max="10004" width="18.125" style="163" customWidth="1"/>
    <col min="10005" max="10012" width="5.625" style="163" customWidth="1"/>
    <col min="10013" max="10041" width="3.75" style="163" customWidth="1"/>
    <col min="10042" max="10049" width="4.75" style="163" customWidth="1"/>
    <col min="10050" max="10050" width="6.5" style="163" customWidth="1"/>
    <col min="10051" max="10055" width="3.75" style="163" customWidth="1"/>
    <col min="10056" max="10056" width="4" style="163" customWidth="1"/>
    <col min="10057" max="10057" width="2.875" style="163" customWidth="1"/>
    <col min="10058" max="10058" width="3.625" style="163" customWidth="1"/>
    <col min="10059" max="10240" width="9" style="163"/>
    <col min="10241" max="10241" width="1" style="163" customWidth="1"/>
    <col min="10242" max="10242" width="4.625" style="163" customWidth="1"/>
    <col min="10243" max="10243" width="2.125" style="163" customWidth="1"/>
    <col min="10244" max="10244" width="6.5" style="163" customWidth="1"/>
    <col min="10245" max="10245" width="1.875" style="163" customWidth="1"/>
    <col min="10246" max="10246" width="7.625" style="163" customWidth="1"/>
    <col min="10247" max="10247" width="4.625" style="163" customWidth="1"/>
    <col min="10248" max="10248" width="10.625" style="163" customWidth="1"/>
    <col min="10249" max="10249" width="7.625" style="163" customWidth="1"/>
    <col min="10250" max="10250" width="3.375" style="163" customWidth="1"/>
    <col min="10251" max="10251" width="12.625" style="163" customWidth="1"/>
    <col min="10252" max="10252" width="13.25" style="163" customWidth="1"/>
    <col min="10253" max="10254" width="8.5" style="163" customWidth="1"/>
    <col min="10255" max="10257" width="5.875" style="163" customWidth="1"/>
    <col min="10258" max="10258" width="1.375" style="163" customWidth="1"/>
    <col min="10259" max="10260" width="18.125" style="163" customWidth="1"/>
    <col min="10261" max="10268" width="5.625" style="163" customWidth="1"/>
    <col min="10269" max="10297" width="3.75" style="163" customWidth="1"/>
    <col min="10298" max="10305" width="4.75" style="163" customWidth="1"/>
    <col min="10306" max="10306" width="6.5" style="163" customWidth="1"/>
    <col min="10307" max="10311" width="3.75" style="163" customWidth="1"/>
    <col min="10312" max="10312" width="4" style="163" customWidth="1"/>
    <col min="10313" max="10313" width="2.875" style="163" customWidth="1"/>
    <col min="10314" max="10314" width="3.625" style="163" customWidth="1"/>
    <col min="10315" max="10496" width="9" style="163"/>
    <col min="10497" max="10497" width="1" style="163" customWidth="1"/>
    <col min="10498" max="10498" width="4.625" style="163" customWidth="1"/>
    <col min="10499" max="10499" width="2.125" style="163" customWidth="1"/>
    <col min="10500" max="10500" width="6.5" style="163" customWidth="1"/>
    <col min="10501" max="10501" width="1.875" style="163" customWidth="1"/>
    <col min="10502" max="10502" width="7.625" style="163" customWidth="1"/>
    <col min="10503" max="10503" width="4.625" style="163" customWidth="1"/>
    <col min="10504" max="10504" width="10.625" style="163" customWidth="1"/>
    <col min="10505" max="10505" width="7.625" style="163" customWidth="1"/>
    <col min="10506" max="10506" width="3.375" style="163" customWidth="1"/>
    <col min="10507" max="10507" width="12.625" style="163" customWidth="1"/>
    <col min="10508" max="10508" width="13.25" style="163" customWidth="1"/>
    <col min="10509" max="10510" width="8.5" style="163" customWidth="1"/>
    <col min="10511" max="10513" width="5.875" style="163" customWidth="1"/>
    <col min="10514" max="10514" width="1.375" style="163" customWidth="1"/>
    <col min="10515" max="10516" width="18.125" style="163" customWidth="1"/>
    <col min="10517" max="10524" width="5.625" style="163" customWidth="1"/>
    <col min="10525" max="10553" width="3.75" style="163" customWidth="1"/>
    <col min="10554" max="10561" width="4.75" style="163" customWidth="1"/>
    <col min="10562" max="10562" width="6.5" style="163" customWidth="1"/>
    <col min="10563" max="10567" width="3.75" style="163" customWidth="1"/>
    <col min="10568" max="10568" width="4" style="163" customWidth="1"/>
    <col min="10569" max="10569" width="2.875" style="163" customWidth="1"/>
    <col min="10570" max="10570" width="3.625" style="163" customWidth="1"/>
    <col min="10571" max="10752" width="9" style="163"/>
    <col min="10753" max="10753" width="1" style="163" customWidth="1"/>
    <col min="10754" max="10754" width="4.625" style="163" customWidth="1"/>
    <col min="10755" max="10755" width="2.125" style="163" customWidth="1"/>
    <col min="10756" max="10756" width="6.5" style="163" customWidth="1"/>
    <col min="10757" max="10757" width="1.875" style="163" customWidth="1"/>
    <col min="10758" max="10758" width="7.625" style="163" customWidth="1"/>
    <col min="10759" max="10759" width="4.625" style="163" customWidth="1"/>
    <col min="10760" max="10760" width="10.625" style="163" customWidth="1"/>
    <col min="10761" max="10761" width="7.625" style="163" customWidth="1"/>
    <col min="10762" max="10762" width="3.375" style="163" customWidth="1"/>
    <col min="10763" max="10763" width="12.625" style="163" customWidth="1"/>
    <col min="10764" max="10764" width="13.25" style="163" customWidth="1"/>
    <col min="10765" max="10766" width="8.5" style="163" customWidth="1"/>
    <col min="10767" max="10769" width="5.875" style="163" customWidth="1"/>
    <col min="10770" max="10770" width="1.375" style="163" customWidth="1"/>
    <col min="10771" max="10772" width="18.125" style="163" customWidth="1"/>
    <col min="10773" max="10780" width="5.625" style="163" customWidth="1"/>
    <col min="10781" max="10809" width="3.75" style="163" customWidth="1"/>
    <col min="10810" max="10817" width="4.75" style="163" customWidth="1"/>
    <col min="10818" max="10818" width="6.5" style="163" customWidth="1"/>
    <col min="10819" max="10823" width="3.75" style="163" customWidth="1"/>
    <col min="10824" max="10824" width="4" style="163" customWidth="1"/>
    <col min="10825" max="10825" width="2.875" style="163" customWidth="1"/>
    <col min="10826" max="10826" width="3.625" style="163" customWidth="1"/>
    <col min="10827" max="11008" width="9" style="163"/>
    <col min="11009" max="11009" width="1" style="163" customWidth="1"/>
    <col min="11010" max="11010" width="4.625" style="163" customWidth="1"/>
    <col min="11011" max="11011" width="2.125" style="163" customWidth="1"/>
    <col min="11012" max="11012" width="6.5" style="163" customWidth="1"/>
    <col min="11013" max="11013" width="1.875" style="163" customWidth="1"/>
    <col min="11014" max="11014" width="7.625" style="163" customWidth="1"/>
    <col min="11015" max="11015" width="4.625" style="163" customWidth="1"/>
    <col min="11016" max="11016" width="10.625" style="163" customWidth="1"/>
    <col min="11017" max="11017" width="7.625" style="163" customWidth="1"/>
    <col min="11018" max="11018" width="3.375" style="163" customWidth="1"/>
    <col min="11019" max="11019" width="12.625" style="163" customWidth="1"/>
    <col min="11020" max="11020" width="13.25" style="163" customWidth="1"/>
    <col min="11021" max="11022" width="8.5" style="163" customWidth="1"/>
    <col min="11023" max="11025" width="5.875" style="163" customWidth="1"/>
    <col min="11026" max="11026" width="1.375" style="163" customWidth="1"/>
    <col min="11027" max="11028" width="18.125" style="163" customWidth="1"/>
    <col min="11029" max="11036" width="5.625" style="163" customWidth="1"/>
    <col min="11037" max="11065" width="3.75" style="163" customWidth="1"/>
    <col min="11066" max="11073" width="4.75" style="163" customWidth="1"/>
    <col min="11074" max="11074" width="6.5" style="163" customWidth="1"/>
    <col min="11075" max="11079" width="3.75" style="163" customWidth="1"/>
    <col min="11080" max="11080" width="4" style="163" customWidth="1"/>
    <col min="11081" max="11081" width="2.875" style="163" customWidth="1"/>
    <col min="11082" max="11082" width="3.625" style="163" customWidth="1"/>
    <col min="11083" max="11264" width="9" style="163"/>
    <col min="11265" max="11265" width="1" style="163" customWidth="1"/>
    <col min="11266" max="11266" width="4.625" style="163" customWidth="1"/>
    <col min="11267" max="11267" width="2.125" style="163" customWidth="1"/>
    <col min="11268" max="11268" width="6.5" style="163" customWidth="1"/>
    <col min="11269" max="11269" width="1.875" style="163" customWidth="1"/>
    <col min="11270" max="11270" width="7.625" style="163" customWidth="1"/>
    <col min="11271" max="11271" width="4.625" style="163" customWidth="1"/>
    <col min="11272" max="11272" width="10.625" style="163" customWidth="1"/>
    <col min="11273" max="11273" width="7.625" style="163" customWidth="1"/>
    <col min="11274" max="11274" width="3.375" style="163" customWidth="1"/>
    <col min="11275" max="11275" width="12.625" style="163" customWidth="1"/>
    <col min="11276" max="11276" width="13.25" style="163" customWidth="1"/>
    <col min="11277" max="11278" width="8.5" style="163" customWidth="1"/>
    <col min="11279" max="11281" width="5.875" style="163" customWidth="1"/>
    <col min="11282" max="11282" width="1.375" style="163" customWidth="1"/>
    <col min="11283" max="11284" width="18.125" style="163" customWidth="1"/>
    <col min="11285" max="11292" width="5.625" style="163" customWidth="1"/>
    <col min="11293" max="11321" width="3.75" style="163" customWidth="1"/>
    <col min="11322" max="11329" width="4.75" style="163" customWidth="1"/>
    <col min="11330" max="11330" width="6.5" style="163" customWidth="1"/>
    <col min="11331" max="11335" width="3.75" style="163" customWidth="1"/>
    <col min="11336" max="11336" width="4" style="163" customWidth="1"/>
    <col min="11337" max="11337" width="2.875" style="163" customWidth="1"/>
    <col min="11338" max="11338" width="3.625" style="163" customWidth="1"/>
    <col min="11339" max="11520" width="9" style="163"/>
    <col min="11521" max="11521" width="1" style="163" customWidth="1"/>
    <col min="11522" max="11522" width="4.625" style="163" customWidth="1"/>
    <col min="11523" max="11523" width="2.125" style="163" customWidth="1"/>
    <col min="11524" max="11524" width="6.5" style="163" customWidth="1"/>
    <col min="11525" max="11525" width="1.875" style="163" customWidth="1"/>
    <col min="11526" max="11526" width="7.625" style="163" customWidth="1"/>
    <col min="11527" max="11527" width="4.625" style="163" customWidth="1"/>
    <col min="11528" max="11528" width="10.625" style="163" customWidth="1"/>
    <col min="11529" max="11529" width="7.625" style="163" customWidth="1"/>
    <col min="11530" max="11530" width="3.375" style="163" customWidth="1"/>
    <col min="11531" max="11531" width="12.625" style="163" customWidth="1"/>
    <col min="11532" max="11532" width="13.25" style="163" customWidth="1"/>
    <col min="11533" max="11534" width="8.5" style="163" customWidth="1"/>
    <col min="11535" max="11537" width="5.875" style="163" customWidth="1"/>
    <col min="11538" max="11538" width="1.375" style="163" customWidth="1"/>
    <col min="11539" max="11540" width="18.125" style="163" customWidth="1"/>
    <col min="11541" max="11548" width="5.625" style="163" customWidth="1"/>
    <col min="11549" max="11577" width="3.75" style="163" customWidth="1"/>
    <col min="11578" max="11585" width="4.75" style="163" customWidth="1"/>
    <col min="11586" max="11586" width="6.5" style="163" customWidth="1"/>
    <col min="11587" max="11591" width="3.75" style="163" customWidth="1"/>
    <col min="11592" max="11592" width="4" style="163" customWidth="1"/>
    <col min="11593" max="11593" width="2.875" style="163" customWidth="1"/>
    <col min="11594" max="11594" width="3.625" style="163" customWidth="1"/>
    <col min="11595" max="11776" width="9" style="163"/>
    <col min="11777" max="11777" width="1" style="163" customWidth="1"/>
    <col min="11778" max="11778" width="4.625" style="163" customWidth="1"/>
    <col min="11779" max="11779" width="2.125" style="163" customWidth="1"/>
    <col min="11780" max="11780" width="6.5" style="163" customWidth="1"/>
    <col min="11781" max="11781" width="1.875" style="163" customWidth="1"/>
    <col min="11782" max="11782" width="7.625" style="163" customWidth="1"/>
    <col min="11783" max="11783" width="4.625" style="163" customWidth="1"/>
    <col min="11784" max="11784" width="10.625" style="163" customWidth="1"/>
    <col min="11785" max="11785" width="7.625" style="163" customWidth="1"/>
    <col min="11786" max="11786" width="3.375" style="163" customWidth="1"/>
    <col min="11787" max="11787" width="12.625" style="163" customWidth="1"/>
    <col min="11788" max="11788" width="13.25" style="163" customWidth="1"/>
    <col min="11789" max="11790" width="8.5" style="163" customWidth="1"/>
    <col min="11791" max="11793" width="5.875" style="163" customWidth="1"/>
    <col min="11794" max="11794" width="1.375" style="163" customWidth="1"/>
    <col min="11795" max="11796" width="18.125" style="163" customWidth="1"/>
    <col min="11797" max="11804" width="5.625" style="163" customWidth="1"/>
    <col min="11805" max="11833" width="3.75" style="163" customWidth="1"/>
    <col min="11834" max="11841" width="4.75" style="163" customWidth="1"/>
    <col min="11842" max="11842" width="6.5" style="163" customWidth="1"/>
    <col min="11843" max="11847" width="3.75" style="163" customWidth="1"/>
    <col min="11848" max="11848" width="4" style="163" customWidth="1"/>
    <col min="11849" max="11849" width="2.875" style="163" customWidth="1"/>
    <col min="11850" max="11850" width="3.625" style="163" customWidth="1"/>
    <col min="11851" max="12032" width="9" style="163"/>
    <col min="12033" max="12033" width="1" style="163" customWidth="1"/>
    <col min="12034" max="12034" width="4.625" style="163" customWidth="1"/>
    <col min="12035" max="12035" width="2.125" style="163" customWidth="1"/>
    <col min="12036" max="12036" width="6.5" style="163" customWidth="1"/>
    <col min="12037" max="12037" width="1.875" style="163" customWidth="1"/>
    <col min="12038" max="12038" width="7.625" style="163" customWidth="1"/>
    <col min="12039" max="12039" width="4.625" style="163" customWidth="1"/>
    <col min="12040" max="12040" width="10.625" style="163" customWidth="1"/>
    <col min="12041" max="12041" width="7.625" style="163" customWidth="1"/>
    <col min="12042" max="12042" width="3.375" style="163" customWidth="1"/>
    <col min="12043" max="12043" width="12.625" style="163" customWidth="1"/>
    <col min="12044" max="12044" width="13.25" style="163" customWidth="1"/>
    <col min="12045" max="12046" width="8.5" style="163" customWidth="1"/>
    <col min="12047" max="12049" width="5.875" style="163" customWidth="1"/>
    <col min="12050" max="12050" width="1.375" style="163" customWidth="1"/>
    <col min="12051" max="12052" width="18.125" style="163" customWidth="1"/>
    <col min="12053" max="12060" width="5.625" style="163" customWidth="1"/>
    <col min="12061" max="12089" width="3.75" style="163" customWidth="1"/>
    <col min="12090" max="12097" width="4.75" style="163" customWidth="1"/>
    <col min="12098" max="12098" width="6.5" style="163" customWidth="1"/>
    <col min="12099" max="12103" width="3.75" style="163" customWidth="1"/>
    <col min="12104" max="12104" width="4" style="163" customWidth="1"/>
    <col min="12105" max="12105" width="2.875" style="163" customWidth="1"/>
    <col min="12106" max="12106" width="3.625" style="163" customWidth="1"/>
    <col min="12107" max="12288" width="9" style="163"/>
    <col min="12289" max="12289" width="1" style="163" customWidth="1"/>
    <col min="12290" max="12290" width="4.625" style="163" customWidth="1"/>
    <col min="12291" max="12291" width="2.125" style="163" customWidth="1"/>
    <col min="12292" max="12292" width="6.5" style="163" customWidth="1"/>
    <col min="12293" max="12293" width="1.875" style="163" customWidth="1"/>
    <col min="12294" max="12294" width="7.625" style="163" customWidth="1"/>
    <col min="12295" max="12295" width="4.625" style="163" customWidth="1"/>
    <col min="12296" max="12296" width="10.625" style="163" customWidth="1"/>
    <col min="12297" max="12297" width="7.625" style="163" customWidth="1"/>
    <col min="12298" max="12298" width="3.375" style="163" customWidth="1"/>
    <col min="12299" max="12299" width="12.625" style="163" customWidth="1"/>
    <col min="12300" max="12300" width="13.25" style="163" customWidth="1"/>
    <col min="12301" max="12302" width="8.5" style="163" customWidth="1"/>
    <col min="12303" max="12305" width="5.875" style="163" customWidth="1"/>
    <col min="12306" max="12306" width="1.375" style="163" customWidth="1"/>
    <col min="12307" max="12308" width="18.125" style="163" customWidth="1"/>
    <col min="12309" max="12316" width="5.625" style="163" customWidth="1"/>
    <col min="12317" max="12345" width="3.75" style="163" customWidth="1"/>
    <col min="12346" max="12353" width="4.75" style="163" customWidth="1"/>
    <col min="12354" max="12354" width="6.5" style="163" customWidth="1"/>
    <col min="12355" max="12359" width="3.75" style="163" customWidth="1"/>
    <col min="12360" max="12360" width="4" style="163" customWidth="1"/>
    <col min="12361" max="12361" width="2.875" style="163" customWidth="1"/>
    <col min="12362" max="12362" width="3.625" style="163" customWidth="1"/>
    <col min="12363" max="12544" width="9" style="163"/>
    <col min="12545" max="12545" width="1" style="163" customWidth="1"/>
    <col min="12546" max="12546" width="4.625" style="163" customWidth="1"/>
    <col min="12547" max="12547" width="2.125" style="163" customWidth="1"/>
    <col min="12548" max="12548" width="6.5" style="163" customWidth="1"/>
    <col min="12549" max="12549" width="1.875" style="163" customWidth="1"/>
    <col min="12550" max="12550" width="7.625" style="163" customWidth="1"/>
    <col min="12551" max="12551" width="4.625" style="163" customWidth="1"/>
    <col min="12552" max="12552" width="10.625" style="163" customWidth="1"/>
    <col min="12553" max="12553" width="7.625" style="163" customWidth="1"/>
    <col min="12554" max="12554" width="3.375" style="163" customWidth="1"/>
    <col min="12555" max="12555" width="12.625" style="163" customWidth="1"/>
    <col min="12556" max="12556" width="13.25" style="163" customWidth="1"/>
    <col min="12557" max="12558" width="8.5" style="163" customWidth="1"/>
    <col min="12559" max="12561" width="5.875" style="163" customWidth="1"/>
    <col min="12562" max="12562" width="1.375" style="163" customWidth="1"/>
    <col min="12563" max="12564" width="18.125" style="163" customWidth="1"/>
    <col min="12565" max="12572" width="5.625" style="163" customWidth="1"/>
    <col min="12573" max="12601" width="3.75" style="163" customWidth="1"/>
    <col min="12602" max="12609" width="4.75" style="163" customWidth="1"/>
    <col min="12610" max="12610" width="6.5" style="163" customWidth="1"/>
    <col min="12611" max="12615" width="3.75" style="163" customWidth="1"/>
    <col min="12616" max="12616" width="4" style="163" customWidth="1"/>
    <col min="12617" max="12617" width="2.875" style="163" customWidth="1"/>
    <col min="12618" max="12618" width="3.625" style="163" customWidth="1"/>
    <col min="12619" max="12800" width="9" style="163"/>
    <col min="12801" max="12801" width="1" style="163" customWidth="1"/>
    <col min="12802" max="12802" width="4.625" style="163" customWidth="1"/>
    <col min="12803" max="12803" width="2.125" style="163" customWidth="1"/>
    <col min="12804" max="12804" width="6.5" style="163" customWidth="1"/>
    <col min="12805" max="12805" width="1.875" style="163" customWidth="1"/>
    <col min="12806" max="12806" width="7.625" style="163" customWidth="1"/>
    <col min="12807" max="12807" width="4.625" style="163" customWidth="1"/>
    <col min="12808" max="12808" width="10.625" style="163" customWidth="1"/>
    <col min="12809" max="12809" width="7.625" style="163" customWidth="1"/>
    <col min="12810" max="12810" width="3.375" style="163" customWidth="1"/>
    <col min="12811" max="12811" width="12.625" style="163" customWidth="1"/>
    <col min="12812" max="12812" width="13.25" style="163" customWidth="1"/>
    <col min="12813" max="12814" width="8.5" style="163" customWidth="1"/>
    <col min="12815" max="12817" width="5.875" style="163" customWidth="1"/>
    <col min="12818" max="12818" width="1.375" style="163" customWidth="1"/>
    <col min="12819" max="12820" width="18.125" style="163" customWidth="1"/>
    <col min="12821" max="12828" width="5.625" style="163" customWidth="1"/>
    <col min="12829" max="12857" width="3.75" style="163" customWidth="1"/>
    <col min="12858" max="12865" width="4.75" style="163" customWidth="1"/>
    <col min="12866" max="12866" width="6.5" style="163" customWidth="1"/>
    <col min="12867" max="12871" width="3.75" style="163" customWidth="1"/>
    <col min="12872" max="12872" width="4" style="163" customWidth="1"/>
    <col min="12873" max="12873" width="2.875" style="163" customWidth="1"/>
    <col min="12874" max="12874" width="3.625" style="163" customWidth="1"/>
    <col min="12875" max="13056" width="9" style="163"/>
    <col min="13057" max="13057" width="1" style="163" customWidth="1"/>
    <col min="13058" max="13058" width="4.625" style="163" customWidth="1"/>
    <col min="13059" max="13059" width="2.125" style="163" customWidth="1"/>
    <col min="13060" max="13060" width="6.5" style="163" customWidth="1"/>
    <col min="13061" max="13061" width="1.875" style="163" customWidth="1"/>
    <col min="13062" max="13062" width="7.625" style="163" customWidth="1"/>
    <col min="13063" max="13063" width="4.625" style="163" customWidth="1"/>
    <col min="13064" max="13064" width="10.625" style="163" customWidth="1"/>
    <col min="13065" max="13065" width="7.625" style="163" customWidth="1"/>
    <col min="13066" max="13066" width="3.375" style="163" customWidth="1"/>
    <col min="13067" max="13067" width="12.625" style="163" customWidth="1"/>
    <col min="13068" max="13068" width="13.25" style="163" customWidth="1"/>
    <col min="13069" max="13070" width="8.5" style="163" customWidth="1"/>
    <col min="13071" max="13073" width="5.875" style="163" customWidth="1"/>
    <col min="13074" max="13074" width="1.375" style="163" customWidth="1"/>
    <col min="13075" max="13076" width="18.125" style="163" customWidth="1"/>
    <col min="13077" max="13084" width="5.625" style="163" customWidth="1"/>
    <col min="13085" max="13113" width="3.75" style="163" customWidth="1"/>
    <col min="13114" max="13121" width="4.75" style="163" customWidth="1"/>
    <col min="13122" max="13122" width="6.5" style="163" customWidth="1"/>
    <col min="13123" max="13127" width="3.75" style="163" customWidth="1"/>
    <col min="13128" max="13128" width="4" style="163" customWidth="1"/>
    <col min="13129" max="13129" width="2.875" style="163" customWidth="1"/>
    <col min="13130" max="13130" width="3.625" style="163" customWidth="1"/>
    <col min="13131" max="13312" width="9" style="163"/>
    <col min="13313" max="13313" width="1" style="163" customWidth="1"/>
    <col min="13314" max="13314" width="4.625" style="163" customWidth="1"/>
    <col min="13315" max="13315" width="2.125" style="163" customWidth="1"/>
    <col min="13316" max="13316" width="6.5" style="163" customWidth="1"/>
    <col min="13317" max="13317" width="1.875" style="163" customWidth="1"/>
    <col min="13318" max="13318" width="7.625" style="163" customWidth="1"/>
    <col min="13319" max="13319" width="4.625" style="163" customWidth="1"/>
    <col min="13320" max="13320" width="10.625" style="163" customWidth="1"/>
    <col min="13321" max="13321" width="7.625" style="163" customWidth="1"/>
    <col min="13322" max="13322" width="3.375" style="163" customWidth="1"/>
    <col min="13323" max="13323" width="12.625" style="163" customWidth="1"/>
    <col min="13324" max="13324" width="13.25" style="163" customWidth="1"/>
    <col min="13325" max="13326" width="8.5" style="163" customWidth="1"/>
    <col min="13327" max="13329" width="5.875" style="163" customWidth="1"/>
    <col min="13330" max="13330" width="1.375" style="163" customWidth="1"/>
    <col min="13331" max="13332" width="18.125" style="163" customWidth="1"/>
    <col min="13333" max="13340" width="5.625" style="163" customWidth="1"/>
    <col min="13341" max="13369" width="3.75" style="163" customWidth="1"/>
    <col min="13370" max="13377" width="4.75" style="163" customWidth="1"/>
    <col min="13378" max="13378" width="6.5" style="163" customWidth="1"/>
    <col min="13379" max="13383" width="3.75" style="163" customWidth="1"/>
    <col min="13384" max="13384" width="4" style="163" customWidth="1"/>
    <col min="13385" max="13385" width="2.875" style="163" customWidth="1"/>
    <col min="13386" max="13386" width="3.625" style="163" customWidth="1"/>
    <col min="13387" max="13568" width="9" style="163"/>
    <col min="13569" max="13569" width="1" style="163" customWidth="1"/>
    <col min="13570" max="13570" width="4.625" style="163" customWidth="1"/>
    <col min="13571" max="13571" width="2.125" style="163" customWidth="1"/>
    <col min="13572" max="13572" width="6.5" style="163" customWidth="1"/>
    <col min="13573" max="13573" width="1.875" style="163" customWidth="1"/>
    <col min="13574" max="13574" width="7.625" style="163" customWidth="1"/>
    <col min="13575" max="13575" width="4.625" style="163" customWidth="1"/>
    <col min="13576" max="13576" width="10.625" style="163" customWidth="1"/>
    <col min="13577" max="13577" width="7.625" style="163" customWidth="1"/>
    <col min="13578" max="13578" width="3.375" style="163" customWidth="1"/>
    <col min="13579" max="13579" width="12.625" style="163" customWidth="1"/>
    <col min="13580" max="13580" width="13.25" style="163" customWidth="1"/>
    <col min="13581" max="13582" width="8.5" style="163" customWidth="1"/>
    <col min="13583" max="13585" width="5.875" style="163" customWidth="1"/>
    <col min="13586" max="13586" width="1.375" style="163" customWidth="1"/>
    <col min="13587" max="13588" width="18.125" style="163" customWidth="1"/>
    <col min="13589" max="13596" width="5.625" style="163" customWidth="1"/>
    <col min="13597" max="13625" width="3.75" style="163" customWidth="1"/>
    <col min="13626" max="13633" width="4.75" style="163" customWidth="1"/>
    <col min="13634" max="13634" width="6.5" style="163" customWidth="1"/>
    <col min="13635" max="13639" width="3.75" style="163" customWidth="1"/>
    <col min="13640" max="13640" width="4" style="163" customWidth="1"/>
    <col min="13641" max="13641" width="2.875" style="163" customWidth="1"/>
    <col min="13642" max="13642" width="3.625" style="163" customWidth="1"/>
    <col min="13643" max="13824" width="9" style="163"/>
    <col min="13825" max="13825" width="1" style="163" customWidth="1"/>
    <col min="13826" max="13826" width="4.625" style="163" customWidth="1"/>
    <col min="13827" max="13827" width="2.125" style="163" customWidth="1"/>
    <col min="13828" max="13828" width="6.5" style="163" customWidth="1"/>
    <col min="13829" max="13829" width="1.875" style="163" customWidth="1"/>
    <col min="13830" max="13830" width="7.625" style="163" customWidth="1"/>
    <col min="13831" max="13831" width="4.625" style="163" customWidth="1"/>
    <col min="13832" max="13832" width="10.625" style="163" customWidth="1"/>
    <col min="13833" max="13833" width="7.625" style="163" customWidth="1"/>
    <col min="13834" max="13834" width="3.375" style="163" customWidth="1"/>
    <col min="13835" max="13835" width="12.625" style="163" customWidth="1"/>
    <col min="13836" max="13836" width="13.25" style="163" customWidth="1"/>
    <col min="13837" max="13838" width="8.5" style="163" customWidth="1"/>
    <col min="13839" max="13841" width="5.875" style="163" customWidth="1"/>
    <col min="13842" max="13842" width="1.375" style="163" customWidth="1"/>
    <col min="13843" max="13844" width="18.125" style="163" customWidth="1"/>
    <col min="13845" max="13852" width="5.625" style="163" customWidth="1"/>
    <col min="13853" max="13881" width="3.75" style="163" customWidth="1"/>
    <col min="13882" max="13889" width="4.75" style="163" customWidth="1"/>
    <col min="13890" max="13890" width="6.5" style="163" customWidth="1"/>
    <col min="13891" max="13895" width="3.75" style="163" customWidth="1"/>
    <col min="13896" max="13896" width="4" style="163" customWidth="1"/>
    <col min="13897" max="13897" width="2.875" style="163" customWidth="1"/>
    <col min="13898" max="13898" width="3.625" style="163" customWidth="1"/>
    <col min="13899" max="14080" width="9" style="163"/>
    <col min="14081" max="14081" width="1" style="163" customWidth="1"/>
    <col min="14082" max="14082" width="4.625" style="163" customWidth="1"/>
    <col min="14083" max="14083" width="2.125" style="163" customWidth="1"/>
    <col min="14084" max="14084" width="6.5" style="163" customWidth="1"/>
    <col min="14085" max="14085" width="1.875" style="163" customWidth="1"/>
    <col min="14086" max="14086" width="7.625" style="163" customWidth="1"/>
    <col min="14087" max="14087" width="4.625" style="163" customWidth="1"/>
    <col min="14088" max="14088" width="10.625" style="163" customWidth="1"/>
    <col min="14089" max="14089" width="7.625" style="163" customWidth="1"/>
    <col min="14090" max="14090" width="3.375" style="163" customWidth="1"/>
    <col min="14091" max="14091" width="12.625" style="163" customWidth="1"/>
    <col min="14092" max="14092" width="13.25" style="163" customWidth="1"/>
    <col min="14093" max="14094" width="8.5" style="163" customWidth="1"/>
    <col min="14095" max="14097" width="5.875" style="163" customWidth="1"/>
    <col min="14098" max="14098" width="1.375" style="163" customWidth="1"/>
    <col min="14099" max="14100" width="18.125" style="163" customWidth="1"/>
    <col min="14101" max="14108" width="5.625" style="163" customWidth="1"/>
    <col min="14109" max="14137" width="3.75" style="163" customWidth="1"/>
    <col min="14138" max="14145" width="4.75" style="163" customWidth="1"/>
    <col min="14146" max="14146" width="6.5" style="163" customWidth="1"/>
    <col min="14147" max="14151" width="3.75" style="163" customWidth="1"/>
    <col min="14152" max="14152" width="4" style="163" customWidth="1"/>
    <col min="14153" max="14153" width="2.875" style="163" customWidth="1"/>
    <col min="14154" max="14154" width="3.625" style="163" customWidth="1"/>
    <col min="14155" max="14336" width="9" style="163"/>
    <col min="14337" max="14337" width="1" style="163" customWidth="1"/>
    <col min="14338" max="14338" width="4.625" style="163" customWidth="1"/>
    <col min="14339" max="14339" width="2.125" style="163" customWidth="1"/>
    <col min="14340" max="14340" width="6.5" style="163" customWidth="1"/>
    <col min="14341" max="14341" width="1.875" style="163" customWidth="1"/>
    <col min="14342" max="14342" width="7.625" style="163" customWidth="1"/>
    <col min="14343" max="14343" width="4.625" style="163" customWidth="1"/>
    <col min="14344" max="14344" width="10.625" style="163" customWidth="1"/>
    <col min="14345" max="14345" width="7.625" style="163" customWidth="1"/>
    <col min="14346" max="14346" width="3.375" style="163" customWidth="1"/>
    <col min="14347" max="14347" width="12.625" style="163" customWidth="1"/>
    <col min="14348" max="14348" width="13.25" style="163" customWidth="1"/>
    <col min="14349" max="14350" width="8.5" style="163" customWidth="1"/>
    <col min="14351" max="14353" width="5.875" style="163" customWidth="1"/>
    <col min="14354" max="14354" width="1.375" style="163" customWidth="1"/>
    <col min="14355" max="14356" width="18.125" style="163" customWidth="1"/>
    <col min="14357" max="14364" width="5.625" style="163" customWidth="1"/>
    <col min="14365" max="14393" width="3.75" style="163" customWidth="1"/>
    <col min="14394" max="14401" width="4.75" style="163" customWidth="1"/>
    <col min="14402" max="14402" width="6.5" style="163" customWidth="1"/>
    <col min="14403" max="14407" width="3.75" style="163" customWidth="1"/>
    <col min="14408" max="14408" width="4" style="163" customWidth="1"/>
    <col min="14409" max="14409" width="2.875" style="163" customWidth="1"/>
    <col min="14410" max="14410" width="3.625" style="163" customWidth="1"/>
    <col min="14411" max="14592" width="9" style="163"/>
    <col min="14593" max="14593" width="1" style="163" customWidth="1"/>
    <col min="14594" max="14594" width="4.625" style="163" customWidth="1"/>
    <col min="14595" max="14595" width="2.125" style="163" customWidth="1"/>
    <col min="14596" max="14596" width="6.5" style="163" customWidth="1"/>
    <col min="14597" max="14597" width="1.875" style="163" customWidth="1"/>
    <col min="14598" max="14598" width="7.625" style="163" customWidth="1"/>
    <col min="14599" max="14599" width="4.625" style="163" customWidth="1"/>
    <col min="14600" max="14600" width="10.625" style="163" customWidth="1"/>
    <col min="14601" max="14601" width="7.625" style="163" customWidth="1"/>
    <col min="14602" max="14602" width="3.375" style="163" customWidth="1"/>
    <col min="14603" max="14603" width="12.625" style="163" customWidth="1"/>
    <col min="14604" max="14604" width="13.25" style="163" customWidth="1"/>
    <col min="14605" max="14606" width="8.5" style="163" customWidth="1"/>
    <col min="14607" max="14609" width="5.875" style="163" customWidth="1"/>
    <col min="14610" max="14610" width="1.375" style="163" customWidth="1"/>
    <col min="14611" max="14612" width="18.125" style="163" customWidth="1"/>
    <col min="14613" max="14620" width="5.625" style="163" customWidth="1"/>
    <col min="14621" max="14649" width="3.75" style="163" customWidth="1"/>
    <col min="14650" max="14657" width="4.75" style="163" customWidth="1"/>
    <col min="14658" max="14658" width="6.5" style="163" customWidth="1"/>
    <col min="14659" max="14663" width="3.75" style="163" customWidth="1"/>
    <col min="14664" max="14664" width="4" style="163" customWidth="1"/>
    <col min="14665" max="14665" width="2.875" style="163" customWidth="1"/>
    <col min="14666" max="14666" width="3.625" style="163" customWidth="1"/>
    <col min="14667" max="14848" width="9" style="163"/>
    <col min="14849" max="14849" width="1" style="163" customWidth="1"/>
    <col min="14850" max="14850" width="4.625" style="163" customWidth="1"/>
    <col min="14851" max="14851" width="2.125" style="163" customWidth="1"/>
    <col min="14852" max="14852" width="6.5" style="163" customWidth="1"/>
    <col min="14853" max="14853" width="1.875" style="163" customWidth="1"/>
    <col min="14854" max="14854" width="7.625" style="163" customWidth="1"/>
    <col min="14855" max="14855" width="4.625" style="163" customWidth="1"/>
    <col min="14856" max="14856" width="10.625" style="163" customWidth="1"/>
    <col min="14857" max="14857" width="7.625" style="163" customWidth="1"/>
    <col min="14858" max="14858" width="3.375" style="163" customWidth="1"/>
    <col min="14859" max="14859" width="12.625" style="163" customWidth="1"/>
    <col min="14860" max="14860" width="13.25" style="163" customWidth="1"/>
    <col min="14861" max="14862" width="8.5" style="163" customWidth="1"/>
    <col min="14863" max="14865" width="5.875" style="163" customWidth="1"/>
    <col min="14866" max="14866" width="1.375" style="163" customWidth="1"/>
    <col min="14867" max="14868" width="18.125" style="163" customWidth="1"/>
    <col min="14869" max="14876" width="5.625" style="163" customWidth="1"/>
    <col min="14877" max="14905" width="3.75" style="163" customWidth="1"/>
    <col min="14906" max="14913" width="4.75" style="163" customWidth="1"/>
    <col min="14914" max="14914" width="6.5" style="163" customWidth="1"/>
    <col min="14915" max="14919" width="3.75" style="163" customWidth="1"/>
    <col min="14920" max="14920" width="4" style="163" customWidth="1"/>
    <col min="14921" max="14921" width="2.875" style="163" customWidth="1"/>
    <col min="14922" max="14922" width="3.625" style="163" customWidth="1"/>
    <col min="14923" max="15104" width="9" style="163"/>
    <col min="15105" max="15105" width="1" style="163" customWidth="1"/>
    <col min="15106" max="15106" width="4.625" style="163" customWidth="1"/>
    <col min="15107" max="15107" width="2.125" style="163" customWidth="1"/>
    <col min="15108" max="15108" width="6.5" style="163" customWidth="1"/>
    <col min="15109" max="15109" width="1.875" style="163" customWidth="1"/>
    <col min="15110" max="15110" width="7.625" style="163" customWidth="1"/>
    <col min="15111" max="15111" width="4.625" style="163" customWidth="1"/>
    <col min="15112" max="15112" width="10.625" style="163" customWidth="1"/>
    <col min="15113" max="15113" width="7.625" style="163" customWidth="1"/>
    <col min="15114" max="15114" width="3.375" style="163" customWidth="1"/>
    <col min="15115" max="15115" width="12.625" style="163" customWidth="1"/>
    <col min="15116" max="15116" width="13.25" style="163" customWidth="1"/>
    <col min="15117" max="15118" width="8.5" style="163" customWidth="1"/>
    <col min="15119" max="15121" width="5.875" style="163" customWidth="1"/>
    <col min="15122" max="15122" width="1.375" style="163" customWidth="1"/>
    <col min="15123" max="15124" width="18.125" style="163" customWidth="1"/>
    <col min="15125" max="15132" width="5.625" style="163" customWidth="1"/>
    <col min="15133" max="15161" width="3.75" style="163" customWidth="1"/>
    <col min="15162" max="15169" width="4.75" style="163" customWidth="1"/>
    <col min="15170" max="15170" width="6.5" style="163" customWidth="1"/>
    <col min="15171" max="15175" width="3.75" style="163" customWidth="1"/>
    <col min="15176" max="15176" width="4" style="163" customWidth="1"/>
    <col min="15177" max="15177" width="2.875" style="163" customWidth="1"/>
    <col min="15178" max="15178" width="3.625" style="163" customWidth="1"/>
    <col min="15179" max="15360" width="9" style="163"/>
    <col min="15361" max="15361" width="1" style="163" customWidth="1"/>
    <col min="15362" max="15362" width="4.625" style="163" customWidth="1"/>
    <col min="15363" max="15363" width="2.125" style="163" customWidth="1"/>
    <col min="15364" max="15364" width="6.5" style="163" customWidth="1"/>
    <col min="15365" max="15365" width="1.875" style="163" customWidth="1"/>
    <col min="15366" max="15366" width="7.625" style="163" customWidth="1"/>
    <col min="15367" max="15367" width="4.625" style="163" customWidth="1"/>
    <col min="15368" max="15368" width="10.625" style="163" customWidth="1"/>
    <col min="15369" max="15369" width="7.625" style="163" customWidth="1"/>
    <col min="15370" max="15370" width="3.375" style="163" customWidth="1"/>
    <col min="15371" max="15371" width="12.625" style="163" customWidth="1"/>
    <col min="15372" max="15372" width="13.25" style="163" customWidth="1"/>
    <col min="15373" max="15374" width="8.5" style="163" customWidth="1"/>
    <col min="15375" max="15377" width="5.875" style="163" customWidth="1"/>
    <col min="15378" max="15378" width="1.375" style="163" customWidth="1"/>
    <col min="15379" max="15380" width="18.125" style="163" customWidth="1"/>
    <col min="15381" max="15388" width="5.625" style="163" customWidth="1"/>
    <col min="15389" max="15417" width="3.75" style="163" customWidth="1"/>
    <col min="15418" max="15425" width="4.75" style="163" customWidth="1"/>
    <col min="15426" max="15426" width="6.5" style="163" customWidth="1"/>
    <col min="15427" max="15431" width="3.75" style="163" customWidth="1"/>
    <col min="15432" max="15432" width="4" style="163" customWidth="1"/>
    <col min="15433" max="15433" width="2.875" style="163" customWidth="1"/>
    <col min="15434" max="15434" width="3.625" style="163" customWidth="1"/>
    <col min="15435" max="15616" width="9" style="163"/>
    <col min="15617" max="15617" width="1" style="163" customWidth="1"/>
    <col min="15618" max="15618" width="4.625" style="163" customWidth="1"/>
    <col min="15619" max="15619" width="2.125" style="163" customWidth="1"/>
    <col min="15620" max="15620" width="6.5" style="163" customWidth="1"/>
    <col min="15621" max="15621" width="1.875" style="163" customWidth="1"/>
    <col min="15622" max="15622" width="7.625" style="163" customWidth="1"/>
    <col min="15623" max="15623" width="4.625" style="163" customWidth="1"/>
    <col min="15624" max="15624" width="10.625" style="163" customWidth="1"/>
    <col min="15625" max="15625" width="7.625" style="163" customWidth="1"/>
    <col min="15626" max="15626" width="3.375" style="163" customWidth="1"/>
    <col min="15627" max="15627" width="12.625" style="163" customWidth="1"/>
    <col min="15628" max="15628" width="13.25" style="163" customWidth="1"/>
    <col min="15629" max="15630" width="8.5" style="163" customWidth="1"/>
    <col min="15631" max="15633" width="5.875" style="163" customWidth="1"/>
    <col min="15634" max="15634" width="1.375" style="163" customWidth="1"/>
    <col min="15635" max="15636" width="18.125" style="163" customWidth="1"/>
    <col min="15637" max="15644" width="5.625" style="163" customWidth="1"/>
    <col min="15645" max="15673" width="3.75" style="163" customWidth="1"/>
    <col min="15674" max="15681" width="4.75" style="163" customWidth="1"/>
    <col min="15682" max="15682" width="6.5" style="163" customWidth="1"/>
    <col min="15683" max="15687" width="3.75" style="163" customWidth="1"/>
    <col min="15688" max="15688" width="4" style="163" customWidth="1"/>
    <col min="15689" max="15689" width="2.875" style="163" customWidth="1"/>
    <col min="15690" max="15690" width="3.625" style="163" customWidth="1"/>
    <col min="15691" max="15872" width="9" style="163"/>
    <col min="15873" max="15873" width="1" style="163" customWidth="1"/>
    <col min="15874" max="15874" width="4.625" style="163" customWidth="1"/>
    <col min="15875" max="15875" width="2.125" style="163" customWidth="1"/>
    <col min="15876" max="15876" width="6.5" style="163" customWidth="1"/>
    <col min="15877" max="15877" width="1.875" style="163" customWidth="1"/>
    <col min="15878" max="15878" width="7.625" style="163" customWidth="1"/>
    <col min="15879" max="15879" width="4.625" style="163" customWidth="1"/>
    <col min="15880" max="15880" width="10.625" style="163" customWidth="1"/>
    <col min="15881" max="15881" width="7.625" style="163" customWidth="1"/>
    <col min="15882" max="15882" width="3.375" style="163" customWidth="1"/>
    <col min="15883" max="15883" width="12.625" style="163" customWidth="1"/>
    <col min="15884" max="15884" width="13.25" style="163" customWidth="1"/>
    <col min="15885" max="15886" width="8.5" style="163" customWidth="1"/>
    <col min="15887" max="15889" width="5.875" style="163" customWidth="1"/>
    <col min="15890" max="15890" width="1.375" style="163" customWidth="1"/>
    <col min="15891" max="15892" width="18.125" style="163" customWidth="1"/>
    <col min="15893" max="15900" width="5.625" style="163" customWidth="1"/>
    <col min="15901" max="15929" width="3.75" style="163" customWidth="1"/>
    <col min="15930" max="15937" width="4.75" style="163" customWidth="1"/>
    <col min="15938" max="15938" width="6.5" style="163" customWidth="1"/>
    <col min="15939" max="15943" width="3.75" style="163" customWidth="1"/>
    <col min="15944" max="15944" width="4" style="163" customWidth="1"/>
    <col min="15945" max="15945" width="2.875" style="163" customWidth="1"/>
    <col min="15946" max="15946" width="3.625" style="163" customWidth="1"/>
    <col min="15947" max="16128" width="9" style="163"/>
    <col min="16129" max="16129" width="1" style="163" customWidth="1"/>
    <col min="16130" max="16130" width="4.625" style="163" customWidth="1"/>
    <col min="16131" max="16131" width="2.125" style="163" customWidth="1"/>
    <col min="16132" max="16132" width="6.5" style="163" customWidth="1"/>
    <col min="16133" max="16133" width="1.875" style="163" customWidth="1"/>
    <col min="16134" max="16134" width="7.625" style="163" customWidth="1"/>
    <col min="16135" max="16135" width="4.625" style="163" customWidth="1"/>
    <col min="16136" max="16136" width="10.625" style="163" customWidth="1"/>
    <col min="16137" max="16137" width="7.625" style="163" customWidth="1"/>
    <col min="16138" max="16138" width="3.375" style="163" customWidth="1"/>
    <col min="16139" max="16139" width="12.625" style="163" customWidth="1"/>
    <col min="16140" max="16140" width="13.25" style="163" customWidth="1"/>
    <col min="16141" max="16142" width="8.5" style="163" customWidth="1"/>
    <col min="16143" max="16145" width="5.875" style="163" customWidth="1"/>
    <col min="16146" max="16146" width="1.375" style="163" customWidth="1"/>
    <col min="16147" max="16148" width="18.125" style="163" customWidth="1"/>
    <col min="16149" max="16156" width="5.625" style="163" customWidth="1"/>
    <col min="16157" max="16185" width="3.75" style="163" customWidth="1"/>
    <col min="16186" max="16193" width="4.75" style="163" customWidth="1"/>
    <col min="16194" max="16194" width="6.5" style="163" customWidth="1"/>
    <col min="16195" max="16199" width="3.75" style="163" customWidth="1"/>
    <col min="16200" max="16200" width="4" style="163" customWidth="1"/>
    <col min="16201" max="16201" width="2.875" style="163" customWidth="1"/>
    <col min="16202" max="16202" width="3.625" style="163" customWidth="1"/>
    <col min="16203" max="16384" width="9" style="163"/>
  </cols>
  <sheetData>
    <row r="1" spans="1:74" ht="4.5" customHeight="1" x14ac:dyDescent="0.15">
      <c r="A1" s="85"/>
      <c r="B1" s="86"/>
      <c r="C1" s="75"/>
      <c r="D1" s="75"/>
      <c r="E1" s="75"/>
      <c r="F1" s="76"/>
      <c r="G1" s="76"/>
      <c r="H1" s="76"/>
      <c r="I1" s="76"/>
      <c r="J1" s="76"/>
      <c r="K1" s="76"/>
      <c r="L1" s="76"/>
      <c r="M1" s="76"/>
      <c r="N1" s="76"/>
      <c r="O1" s="76"/>
      <c r="P1" s="76"/>
      <c r="Q1" s="76"/>
      <c r="R1" s="76"/>
    </row>
    <row r="2" spans="1:74" ht="24" customHeight="1" x14ac:dyDescent="0.15">
      <c r="A2" s="87"/>
      <c r="B2" s="121" t="s">
        <v>106</v>
      </c>
      <c r="C2" s="75"/>
      <c r="D2" s="75"/>
      <c r="E2" s="75"/>
      <c r="F2" s="76"/>
      <c r="G2" s="76"/>
      <c r="H2" s="76"/>
      <c r="I2" s="76"/>
      <c r="J2" s="76"/>
      <c r="K2" s="76"/>
      <c r="L2" s="76"/>
      <c r="M2" s="76"/>
      <c r="N2" s="76"/>
      <c r="O2" s="76"/>
      <c r="P2" s="76"/>
      <c r="Q2" s="76"/>
      <c r="R2" s="76"/>
    </row>
    <row r="3" spans="1:74" ht="16.5" customHeight="1" x14ac:dyDescent="0.15">
      <c r="A3" s="87"/>
      <c r="B3" s="77"/>
      <c r="C3" s="75"/>
      <c r="D3" s="75"/>
      <c r="E3" s="75"/>
      <c r="F3" s="76"/>
      <c r="G3" s="76"/>
      <c r="H3" s="76"/>
      <c r="I3" s="76"/>
      <c r="J3" s="76"/>
      <c r="K3" s="76"/>
      <c r="L3" s="76"/>
      <c r="M3" s="76"/>
      <c r="N3" s="76"/>
      <c r="O3" s="76"/>
      <c r="P3" s="76"/>
      <c r="Q3" s="76"/>
      <c r="R3" s="76"/>
    </row>
    <row r="4" spans="1:74" ht="21.75" customHeight="1" x14ac:dyDescent="0.15">
      <c r="A4" s="87"/>
      <c r="B4" s="557" t="str">
        <f>記録簿４月!$B$4</f>
        <v>令和５年度初任者研修年間指導計画書用記録簿（単独校用）＜提出の必要なし＞</v>
      </c>
      <c r="C4" s="557"/>
      <c r="D4" s="557"/>
      <c r="E4" s="557"/>
      <c r="F4" s="557"/>
      <c r="G4" s="557"/>
      <c r="H4" s="557"/>
      <c r="I4" s="557"/>
      <c r="J4" s="557"/>
      <c r="K4" s="557"/>
      <c r="L4" s="557"/>
      <c r="M4" s="557"/>
      <c r="N4" s="557"/>
      <c r="O4" s="557"/>
      <c r="P4" s="557"/>
      <c r="Q4" s="557"/>
      <c r="R4" s="165"/>
    </row>
    <row r="5" spans="1:74" ht="3" customHeight="1" x14ac:dyDescent="0.15">
      <c r="A5" s="87"/>
      <c r="B5" s="76"/>
      <c r="C5" s="75"/>
      <c r="D5" s="75"/>
      <c r="E5" s="75"/>
      <c r="F5" s="76"/>
      <c r="G5" s="76"/>
      <c r="H5" s="76"/>
      <c r="I5" s="76"/>
      <c r="J5" s="76"/>
      <c r="K5" s="76"/>
      <c r="L5" s="76"/>
      <c r="M5" s="76"/>
      <c r="N5" s="76"/>
      <c r="O5" s="76"/>
      <c r="P5" s="76"/>
      <c r="Q5" s="76"/>
      <c r="R5" s="76"/>
    </row>
    <row r="6" spans="1:74" ht="24" customHeight="1" x14ac:dyDescent="0.15">
      <c r="A6" s="87"/>
      <c r="B6" s="420" t="str">
        <f>記録簿４月!B6</f>
        <v>学校名</v>
      </c>
      <c r="C6" s="421"/>
      <c r="D6" s="421" t="str">
        <f>記録簿４月!D6</f>
        <v>県立○○学校</v>
      </c>
      <c r="E6" s="421"/>
      <c r="F6" s="421"/>
      <c r="G6" s="421"/>
      <c r="H6" s="421"/>
      <c r="I6" s="421"/>
      <c r="J6" s="558"/>
      <c r="K6" s="436" t="str">
        <f>記録簿４月!K6</f>
        <v>校長名</v>
      </c>
      <c r="L6" s="437"/>
      <c r="M6" s="559" t="str">
        <f>記録簿４月!M6</f>
        <v>□□　□□</v>
      </c>
      <c r="N6" s="559"/>
      <c r="O6" s="559"/>
      <c r="P6" s="559"/>
      <c r="Q6" s="560"/>
      <c r="R6" s="166"/>
    </row>
    <row r="7" spans="1:74" ht="24" customHeight="1" x14ac:dyDescent="0.15">
      <c r="A7" s="87"/>
      <c r="B7" s="424" t="str">
        <f>記録簿４月!B7</f>
        <v>初任者</v>
      </c>
      <c r="C7" s="425"/>
      <c r="D7" s="430" t="str">
        <f>記録簿４月!D7</f>
        <v>氏 名</v>
      </c>
      <c r="E7" s="431"/>
      <c r="F7" s="431" t="str">
        <f>記録簿４月!F7</f>
        <v>○○　○○</v>
      </c>
      <c r="G7" s="431"/>
      <c r="H7" s="431"/>
      <c r="I7" s="431"/>
      <c r="J7" s="434"/>
      <c r="K7" s="438"/>
      <c r="L7" s="439"/>
      <c r="M7" s="561"/>
      <c r="N7" s="561"/>
      <c r="O7" s="561"/>
      <c r="P7" s="561"/>
      <c r="Q7" s="562"/>
      <c r="R7" s="166"/>
    </row>
    <row r="8" spans="1:74" ht="30" customHeight="1" x14ac:dyDescent="0.15">
      <c r="A8" s="87"/>
      <c r="B8" s="426"/>
      <c r="C8" s="427"/>
      <c r="D8" s="430" t="str">
        <f>記録簿４月!D8</f>
        <v>担当学年</v>
      </c>
      <c r="E8" s="434"/>
      <c r="F8" s="430" t="str">
        <f>記録簿４月!F8</f>
        <v>　○年○組（正・副）（　年所属）</v>
      </c>
      <c r="G8" s="431"/>
      <c r="H8" s="431"/>
      <c r="I8" s="431"/>
      <c r="J8" s="434"/>
      <c r="K8" s="369" t="str">
        <f>記録簿４月!K8</f>
        <v xml:space="preserve"> 校内指導教員
 職・氏名</v>
      </c>
      <c r="L8" s="370"/>
      <c r="M8" s="370" t="str">
        <f>記録簿４月!M8</f>
        <v>教諭</v>
      </c>
      <c r="N8" s="563" t="str">
        <f>記録簿４月!N8</f>
        <v>△△　△△</v>
      </c>
      <c r="O8" s="563"/>
      <c r="P8" s="563"/>
      <c r="Q8" s="564"/>
      <c r="R8" s="80"/>
      <c r="AM8" s="554" t="s">
        <v>94</v>
      </c>
      <c r="AN8" s="554" t="s">
        <v>94</v>
      </c>
      <c r="AO8" s="554" t="s">
        <v>94</v>
      </c>
      <c r="AP8" s="554" t="s">
        <v>94</v>
      </c>
      <c r="AQ8" s="554" t="s">
        <v>94</v>
      </c>
      <c r="AR8" s="554" t="s">
        <v>94</v>
      </c>
      <c r="AS8" s="554" t="s">
        <v>94</v>
      </c>
      <c r="AT8" s="554" t="s">
        <v>94</v>
      </c>
      <c r="BN8" s="555"/>
    </row>
    <row r="9" spans="1:74" ht="30" customHeight="1" x14ac:dyDescent="0.15">
      <c r="A9" s="87"/>
      <c r="B9" s="428"/>
      <c r="C9" s="429"/>
      <c r="D9" s="412" t="str">
        <f>記録簿４月!D9</f>
        <v>担当教科</v>
      </c>
      <c r="E9" s="413"/>
      <c r="F9" s="567" t="str">
        <f>記録簿４月!F9</f>
        <v>国語</v>
      </c>
      <c r="G9" s="568"/>
      <c r="H9" s="568"/>
      <c r="I9" s="568"/>
      <c r="J9" s="427"/>
      <c r="K9" s="371"/>
      <c r="L9" s="372"/>
      <c r="M9" s="372"/>
      <c r="N9" s="565"/>
      <c r="O9" s="565"/>
      <c r="P9" s="565"/>
      <c r="Q9" s="566"/>
      <c r="R9" s="80"/>
      <c r="AM9" s="554"/>
      <c r="AN9" s="554"/>
      <c r="AO9" s="554"/>
      <c r="AP9" s="554"/>
      <c r="AQ9" s="554"/>
      <c r="AR9" s="554"/>
      <c r="AS9" s="554"/>
      <c r="AT9" s="554"/>
      <c r="AV9" s="537" t="s">
        <v>80</v>
      </c>
      <c r="AW9" s="537" t="s">
        <v>80</v>
      </c>
      <c r="AX9" s="537" t="s">
        <v>80</v>
      </c>
      <c r="AY9" s="537" t="s">
        <v>80</v>
      </c>
      <c r="AZ9" s="537" t="s">
        <v>80</v>
      </c>
      <c r="BA9" s="537" t="s">
        <v>80</v>
      </c>
      <c r="BB9" s="537" t="s">
        <v>80</v>
      </c>
      <c r="BC9" s="537" t="s">
        <v>80</v>
      </c>
      <c r="BD9" s="167"/>
      <c r="BF9" s="538" t="s">
        <v>66</v>
      </c>
      <c r="BG9" s="538" t="s">
        <v>92</v>
      </c>
      <c r="BH9" s="538" t="s">
        <v>66</v>
      </c>
      <c r="BI9" s="538" t="s">
        <v>66</v>
      </c>
      <c r="BJ9" s="538" t="s">
        <v>66</v>
      </c>
      <c r="BK9" s="538" t="s">
        <v>66</v>
      </c>
      <c r="BL9" s="538" t="s">
        <v>66</v>
      </c>
      <c r="BM9" s="538" t="s">
        <v>66</v>
      </c>
      <c r="BN9" s="555"/>
    </row>
    <row r="10" spans="1:74" ht="9" customHeight="1" x14ac:dyDescent="0.15">
      <c r="A10" s="87"/>
      <c r="B10" s="78"/>
      <c r="C10" s="79"/>
      <c r="D10" s="79"/>
      <c r="E10" s="79"/>
      <c r="F10" s="78"/>
      <c r="G10" s="78"/>
      <c r="H10" s="78"/>
      <c r="I10" s="78"/>
      <c r="J10" s="88"/>
      <c r="K10" s="88"/>
      <c r="L10" s="88"/>
      <c r="M10" s="78"/>
      <c r="N10" s="78"/>
      <c r="O10" s="78"/>
      <c r="P10" s="78"/>
      <c r="Q10" s="78"/>
      <c r="R10" s="80"/>
      <c r="AM10" s="554"/>
      <c r="AN10" s="554"/>
      <c r="AO10" s="554"/>
      <c r="AP10" s="554"/>
      <c r="AQ10" s="554"/>
      <c r="AR10" s="554"/>
      <c r="AS10" s="554"/>
      <c r="AT10" s="554"/>
      <c r="AV10" s="537"/>
      <c r="AW10" s="537"/>
      <c r="AX10" s="537"/>
      <c r="AY10" s="537"/>
      <c r="AZ10" s="537"/>
      <c r="BA10" s="537"/>
      <c r="BB10" s="537"/>
      <c r="BC10" s="537"/>
      <c r="BD10" s="167"/>
      <c r="BF10" s="538"/>
      <c r="BG10" s="538"/>
      <c r="BH10" s="538"/>
      <c r="BI10" s="538"/>
      <c r="BJ10" s="538"/>
      <c r="BK10" s="538"/>
      <c r="BL10" s="538"/>
      <c r="BM10" s="538"/>
      <c r="BN10" s="555"/>
    </row>
    <row r="11" spans="1:74" ht="8.25" customHeight="1" x14ac:dyDescent="0.15">
      <c r="A11" s="168"/>
      <c r="B11" s="417"/>
      <c r="C11" s="417"/>
      <c r="D11" s="417"/>
      <c r="E11" s="417"/>
      <c r="F11" s="417"/>
      <c r="G11" s="417"/>
      <c r="H11" s="417"/>
      <c r="I11" s="417"/>
      <c r="J11" s="417"/>
      <c r="K11" s="417"/>
      <c r="L11" s="417"/>
      <c r="M11" s="417"/>
      <c r="N11" s="417"/>
      <c r="O11" s="417"/>
      <c r="P11" s="418"/>
      <c r="Q11" s="418"/>
      <c r="R11" s="81"/>
      <c r="S11" s="536" t="s">
        <v>67</v>
      </c>
      <c r="T11" s="169"/>
      <c r="U11" s="537" t="s">
        <v>62</v>
      </c>
      <c r="V11" s="537" t="s">
        <v>62</v>
      </c>
      <c r="W11" s="537" t="s">
        <v>62</v>
      </c>
      <c r="X11" s="537" t="s">
        <v>62</v>
      </c>
      <c r="Y11" s="537" t="s">
        <v>62</v>
      </c>
      <c r="Z11" s="537" t="s">
        <v>62</v>
      </c>
      <c r="AA11" s="537" t="s">
        <v>62</v>
      </c>
      <c r="AB11" s="537" t="s">
        <v>62</v>
      </c>
      <c r="AC11" s="170"/>
      <c r="AD11" s="537" t="s">
        <v>68</v>
      </c>
      <c r="AE11" s="537" t="s">
        <v>68</v>
      </c>
      <c r="AF11" s="537" t="s">
        <v>68</v>
      </c>
      <c r="AG11" s="537" t="s">
        <v>68</v>
      </c>
      <c r="AH11" s="537" t="s">
        <v>68</v>
      </c>
      <c r="AI11" s="537" t="s">
        <v>68</v>
      </c>
      <c r="AJ11" s="537" t="s">
        <v>68</v>
      </c>
      <c r="AK11" s="537" t="s">
        <v>68</v>
      </c>
      <c r="AL11" s="170"/>
      <c r="AM11" s="554"/>
      <c r="AN11" s="554"/>
      <c r="AO11" s="554"/>
      <c r="AP11" s="554"/>
      <c r="AQ11" s="554"/>
      <c r="AR11" s="554"/>
      <c r="AS11" s="554"/>
      <c r="AT11" s="554"/>
      <c r="AU11" s="170"/>
      <c r="AV11" s="537"/>
      <c r="AW11" s="537"/>
      <c r="AX11" s="537"/>
      <c r="AY11" s="537"/>
      <c r="AZ11" s="537"/>
      <c r="BA11" s="537"/>
      <c r="BB11" s="537"/>
      <c r="BC11" s="537"/>
      <c r="BD11" s="167"/>
      <c r="BE11" s="170"/>
      <c r="BF11" s="538"/>
      <c r="BG11" s="538"/>
      <c r="BH11" s="538"/>
      <c r="BI11" s="538"/>
      <c r="BJ11" s="538"/>
      <c r="BK11" s="538"/>
      <c r="BL11" s="538"/>
      <c r="BM11" s="538"/>
      <c r="BN11" s="555"/>
      <c r="BO11" s="535" t="s">
        <v>9</v>
      </c>
      <c r="BP11" s="535" t="s">
        <v>10</v>
      </c>
      <c r="BQ11" s="535" t="s">
        <v>11</v>
      </c>
      <c r="BR11" s="535" t="s">
        <v>27</v>
      </c>
      <c r="BS11" s="535" t="s">
        <v>28</v>
      </c>
      <c r="BT11" s="535" t="s">
        <v>29</v>
      </c>
      <c r="BU11" s="535" t="s">
        <v>69</v>
      </c>
      <c r="BV11" s="535" t="s">
        <v>70</v>
      </c>
    </row>
    <row r="12" spans="1:74" ht="35.25" customHeight="1" x14ac:dyDescent="0.15">
      <c r="A12" s="168"/>
      <c r="B12" s="394" t="s">
        <v>71</v>
      </c>
      <c r="C12" s="394"/>
      <c r="D12" s="394"/>
      <c r="E12" s="394"/>
      <c r="F12" s="394"/>
      <c r="G12" s="394"/>
      <c r="H12" s="394"/>
      <c r="I12" s="394"/>
      <c r="J12" s="394"/>
      <c r="K12" s="394"/>
      <c r="L12" s="394"/>
      <c r="M12" s="394"/>
      <c r="N12" s="394"/>
      <c r="O12" s="394"/>
      <c r="P12" s="394"/>
      <c r="Q12" s="394"/>
      <c r="R12" s="82"/>
      <c r="S12" s="536"/>
      <c r="T12" s="169"/>
      <c r="U12" s="537"/>
      <c r="V12" s="537"/>
      <c r="W12" s="537"/>
      <c r="X12" s="537"/>
      <c r="Y12" s="537"/>
      <c r="Z12" s="537"/>
      <c r="AA12" s="537"/>
      <c r="AB12" s="537"/>
      <c r="AC12" s="170"/>
      <c r="AD12" s="537"/>
      <c r="AE12" s="537"/>
      <c r="AF12" s="537"/>
      <c r="AG12" s="537"/>
      <c r="AH12" s="537"/>
      <c r="AI12" s="537"/>
      <c r="AJ12" s="537"/>
      <c r="AK12" s="537"/>
      <c r="AL12" s="170"/>
      <c r="AM12" s="554"/>
      <c r="AN12" s="554"/>
      <c r="AO12" s="554"/>
      <c r="AP12" s="554"/>
      <c r="AQ12" s="554"/>
      <c r="AR12" s="554"/>
      <c r="AS12" s="554"/>
      <c r="AT12" s="554"/>
      <c r="AU12" s="170"/>
      <c r="AV12" s="537"/>
      <c r="AW12" s="537"/>
      <c r="AX12" s="537"/>
      <c r="AY12" s="537"/>
      <c r="AZ12" s="537"/>
      <c r="BA12" s="537"/>
      <c r="BB12" s="537"/>
      <c r="BC12" s="537"/>
      <c r="BD12" s="167"/>
      <c r="BE12" s="170"/>
      <c r="BF12" s="538"/>
      <c r="BG12" s="538"/>
      <c r="BH12" s="538"/>
      <c r="BI12" s="538"/>
      <c r="BJ12" s="538"/>
      <c r="BK12" s="538"/>
      <c r="BL12" s="538"/>
      <c r="BM12" s="538"/>
      <c r="BN12" s="555"/>
      <c r="BO12" s="535"/>
      <c r="BP12" s="535"/>
      <c r="BQ12" s="535"/>
      <c r="BR12" s="535"/>
      <c r="BS12" s="535"/>
      <c r="BT12" s="535"/>
      <c r="BU12" s="535"/>
      <c r="BV12" s="535"/>
    </row>
    <row r="13" spans="1:74" ht="16.5" customHeight="1" x14ac:dyDescent="0.15">
      <c r="A13" s="168"/>
      <c r="B13" s="545" t="s">
        <v>72</v>
      </c>
      <c r="C13" s="547" t="s">
        <v>73</v>
      </c>
      <c r="D13" s="548"/>
      <c r="E13" s="363" t="s">
        <v>74</v>
      </c>
      <c r="F13" s="364"/>
      <c r="G13" s="364"/>
      <c r="H13" s="364"/>
      <c r="I13" s="364"/>
      <c r="J13" s="364"/>
      <c r="K13" s="550"/>
      <c r="L13" s="547" t="s">
        <v>75</v>
      </c>
      <c r="M13" s="553" t="s">
        <v>76</v>
      </c>
      <c r="N13" s="553"/>
      <c r="O13" s="539" t="s">
        <v>61</v>
      </c>
      <c r="P13" s="540"/>
      <c r="Q13" s="541"/>
      <c r="R13" s="171"/>
      <c r="S13" s="536"/>
      <c r="T13" s="169"/>
      <c r="U13" s="172">
        <v>1</v>
      </c>
      <c r="V13" s="172">
        <v>2</v>
      </c>
      <c r="W13" s="172">
        <v>3</v>
      </c>
      <c r="X13" s="172">
        <v>4</v>
      </c>
      <c r="Y13" s="172">
        <v>5</v>
      </c>
      <c r="Z13" s="172">
        <v>6</v>
      </c>
      <c r="AA13" s="172">
        <v>7</v>
      </c>
      <c r="AB13" s="172">
        <v>8</v>
      </c>
      <c r="AC13" s="170"/>
      <c r="AD13" s="172">
        <v>1</v>
      </c>
      <c r="AE13" s="170">
        <v>2</v>
      </c>
      <c r="AF13" s="172">
        <v>3</v>
      </c>
      <c r="AG13" s="170">
        <v>4</v>
      </c>
      <c r="AH13" s="172">
        <v>5</v>
      </c>
      <c r="AI13" s="170">
        <v>6</v>
      </c>
      <c r="AJ13" s="172">
        <v>7</v>
      </c>
      <c r="AK13" s="170">
        <v>8</v>
      </c>
      <c r="AL13" s="170"/>
      <c r="AM13" s="170">
        <v>1</v>
      </c>
      <c r="AN13" s="170">
        <v>2</v>
      </c>
      <c r="AO13" s="170">
        <v>3</v>
      </c>
      <c r="AP13" s="170">
        <v>4</v>
      </c>
      <c r="AQ13" s="170">
        <v>5</v>
      </c>
      <c r="AR13" s="170">
        <v>6</v>
      </c>
      <c r="AS13" s="170">
        <v>7</v>
      </c>
      <c r="AT13" s="170">
        <v>8</v>
      </c>
      <c r="AU13" s="170"/>
      <c r="AV13" s="172">
        <v>1</v>
      </c>
      <c r="AW13" s="170">
        <v>2</v>
      </c>
      <c r="AX13" s="170">
        <v>3</v>
      </c>
      <c r="AY13" s="170">
        <v>4</v>
      </c>
      <c r="AZ13" s="170">
        <v>5</v>
      </c>
      <c r="BA13" s="170">
        <v>6</v>
      </c>
      <c r="BB13" s="170">
        <v>7</v>
      </c>
      <c r="BC13" s="170">
        <v>8</v>
      </c>
      <c r="BD13" s="170"/>
      <c r="BE13" s="170"/>
      <c r="BF13" s="173">
        <v>1</v>
      </c>
      <c r="BG13" s="170">
        <v>2</v>
      </c>
      <c r="BH13" s="170">
        <v>3</v>
      </c>
      <c r="BI13" s="170">
        <v>4</v>
      </c>
      <c r="BJ13" s="170">
        <v>5</v>
      </c>
      <c r="BK13" s="170">
        <v>6</v>
      </c>
      <c r="BL13" s="170">
        <v>7</v>
      </c>
      <c r="BM13" s="170">
        <v>8</v>
      </c>
      <c r="BN13" s="172"/>
      <c r="BO13" s="535"/>
      <c r="BP13" s="535"/>
      <c r="BQ13" s="535"/>
      <c r="BR13" s="535"/>
      <c r="BS13" s="535"/>
      <c r="BT13" s="535"/>
      <c r="BU13" s="535"/>
      <c r="BV13" s="535"/>
    </row>
    <row r="14" spans="1:74" ht="16.5" customHeight="1" x14ac:dyDescent="0.15">
      <c r="A14" s="168"/>
      <c r="B14" s="546"/>
      <c r="C14" s="428"/>
      <c r="D14" s="549"/>
      <c r="E14" s="551"/>
      <c r="F14" s="528"/>
      <c r="G14" s="528"/>
      <c r="H14" s="528"/>
      <c r="I14" s="528"/>
      <c r="J14" s="528"/>
      <c r="K14" s="552"/>
      <c r="L14" s="428"/>
      <c r="M14" s="174" t="s">
        <v>77</v>
      </c>
      <c r="N14" s="175" t="s">
        <v>78</v>
      </c>
      <c r="O14" s="542"/>
      <c r="P14" s="543"/>
      <c r="Q14" s="544"/>
      <c r="R14" s="76"/>
      <c r="S14" s="536"/>
      <c r="T14" s="169"/>
      <c r="U14" s="172"/>
      <c r="V14" s="172"/>
      <c r="W14" s="172"/>
      <c r="X14" s="172"/>
      <c r="Y14" s="172"/>
      <c r="Z14" s="172"/>
      <c r="AA14" s="172"/>
      <c r="AB14" s="172"/>
      <c r="AC14" s="170"/>
      <c r="AD14" s="172"/>
      <c r="AE14" s="170"/>
      <c r="AF14" s="170"/>
      <c r="AG14" s="170"/>
      <c r="AH14" s="170"/>
      <c r="AI14" s="170"/>
      <c r="AJ14" s="170"/>
      <c r="AK14" s="170"/>
      <c r="AL14" s="170"/>
      <c r="AM14" s="170"/>
      <c r="AN14" s="170"/>
      <c r="AO14" s="170"/>
      <c r="AP14" s="170"/>
      <c r="AQ14" s="170"/>
      <c r="AR14" s="170"/>
      <c r="AS14" s="170"/>
      <c r="AT14" s="170"/>
      <c r="AU14" s="170"/>
      <c r="AV14" s="172"/>
      <c r="AW14" s="170"/>
      <c r="AX14" s="170"/>
      <c r="AY14" s="170"/>
      <c r="AZ14" s="170"/>
      <c r="BA14" s="170"/>
      <c r="BB14" s="170"/>
      <c r="BC14" s="170"/>
      <c r="BD14" s="170"/>
      <c r="BE14" s="170"/>
      <c r="BG14" s="170"/>
      <c r="BH14" s="170"/>
      <c r="BI14" s="170"/>
      <c r="BJ14" s="170"/>
      <c r="BK14" s="170"/>
      <c r="BL14" s="170"/>
      <c r="BM14" s="170"/>
      <c r="BN14" s="172"/>
      <c r="BO14" s="535"/>
      <c r="BP14" s="535"/>
      <c r="BQ14" s="535"/>
      <c r="BR14" s="535"/>
      <c r="BS14" s="535"/>
      <c r="BT14" s="535"/>
      <c r="BU14" s="535"/>
      <c r="BV14" s="535"/>
    </row>
    <row r="15" spans="1:74" s="185" customFormat="1" ht="24" customHeight="1" x14ac:dyDescent="0.15">
      <c r="A15" s="176"/>
      <c r="B15" s="177" t="s">
        <v>142</v>
      </c>
      <c r="C15" s="380"/>
      <c r="D15" s="381"/>
      <c r="E15" s="382"/>
      <c r="F15" s="383"/>
      <c r="G15" s="383"/>
      <c r="H15" s="383"/>
      <c r="I15" s="383"/>
      <c r="J15" s="383"/>
      <c r="K15" s="533"/>
      <c r="L15" s="92"/>
      <c r="M15" s="93"/>
      <c r="N15" s="94"/>
      <c r="O15" s="391"/>
      <c r="P15" s="392"/>
      <c r="Q15" s="393"/>
      <c r="R15" s="178"/>
      <c r="S15" s="179" t="str">
        <f>IF(L15=$U$11,$U$11&amp;M15,IF(L15=$AD$11,$AD$11&amp;M15,IF(L15=AM8,AM8&amp;M15,IF(L15=$AV$9,$AV$9&amp;M15,IF(L15=BF9,BF9&amp;M15,IF(L15="","",$BF$9&amp;M15))))))</f>
        <v/>
      </c>
      <c r="T15" s="179"/>
      <c r="U15" s="180">
        <f>COUNTIFS(L15,"校長",M15,"①")*$N15</f>
        <v>0</v>
      </c>
      <c r="V15" s="180">
        <f>COUNTIFS(L15,"校長",M15,"②")*$N15</f>
        <v>0</v>
      </c>
      <c r="W15" s="180">
        <f>COUNTIFS(L15,"校長",M15,"③")*$N15</f>
        <v>0</v>
      </c>
      <c r="X15" s="180">
        <f>COUNTIFS(L15,"校長",M15,"④")*$N15</f>
        <v>0</v>
      </c>
      <c r="Y15" s="180">
        <f>COUNTIFS(L15,"校長",M15,"⑤")*$N15</f>
        <v>0</v>
      </c>
      <c r="Z15" s="180">
        <f>COUNTIFS(L15,"校長",M15,"⑥")*$N15</f>
        <v>0</v>
      </c>
      <c r="AA15" s="180">
        <f>COUNTIFS(L15,"校長",M15,"⑦")*$N15</f>
        <v>0</v>
      </c>
      <c r="AB15" s="180">
        <f>COUNTIFS(L15,"校長",M15,"⑧")*$N15</f>
        <v>0</v>
      </c>
      <c r="AC15" s="181"/>
      <c r="AD15" s="180">
        <f t="shared" ref="AD15:AD42" si="0">COUNTIFS(L15,"教頭",M15,"①")*$N15</f>
        <v>0</v>
      </c>
      <c r="AE15" s="180">
        <f t="shared" ref="AE15:AE42" si="1">COUNTIFS(L15,"教頭",M15,"②")*$N15</f>
        <v>0</v>
      </c>
      <c r="AF15" s="180">
        <f t="shared" ref="AF15:AF42" si="2">COUNTIFS(L15,"教頭",M15,"③")*$N15</f>
        <v>0</v>
      </c>
      <c r="AG15" s="180">
        <f t="shared" ref="AG15:AG42" si="3">COUNTIFS(L15,"教頭",M15,"④")*$N15</f>
        <v>0</v>
      </c>
      <c r="AH15" s="180">
        <f t="shared" ref="AH15:AH42" si="4">COUNTIFS(L15,"教頭",M15,"⑤")*$N15</f>
        <v>0</v>
      </c>
      <c r="AI15" s="180">
        <f t="shared" ref="AI15:AI42" si="5">COUNTIFS(L15,"教頭",M15,"⑥")*$N15</f>
        <v>0</v>
      </c>
      <c r="AJ15" s="180">
        <f t="shared" ref="AJ15:AJ42" si="6">COUNTIFS(L15,"教頭",M15,"⑦")*$N15</f>
        <v>0</v>
      </c>
      <c r="AK15" s="180">
        <f t="shared" ref="AK15:AK42" si="7">COUNTIFS(L15,"教頭",M15,"⑧")*$N15</f>
        <v>0</v>
      </c>
      <c r="AL15" s="181"/>
      <c r="AM15" s="180">
        <f>COUNTIFS(L15,"校内指導教員",M15,"①")*$N15</f>
        <v>0</v>
      </c>
      <c r="AN15" s="180">
        <f>COUNTIFS(L15,"校内指導教員",M15,"②")*$N15</f>
        <v>0</v>
      </c>
      <c r="AO15" s="180">
        <f>COUNTIFS(L15,"校内指導教員",M15,"③")*$N15</f>
        <v>0</v>
      </c>
      <c r="AP15" s="180">
        <f>COUNTIFS(L15,"校内指導教員",M15,"④")*$N15</f>
        <v>0</v>
      </c>
      <c r="AQ15" s="180">
        <f>COUNTIFS(L15,"校内指導教員",M15,"⑤")*$N15</f>
        <v>0</v>
      </c>
      <c r="AR15" s="180">
        <f>COUNTIFS(L15,"校内指導教員",M15,"⑥")*$N15</f>
        <v>0</v>
      </c>
      <c r="AS15" s="180">
        <f>COUNTIFS(L15,"校内指導教員",M15,"⑦")*$N15</f>
        <v>0</v>
      </c>
      <c r="AT15" s="180">
        <f>COUNTIFS(L15,"校内指導教員",M15,"⑧")*$N15</f>
        <v>0</v>
      </c>
      <c r="AU15" s="181"/>
      <c r="AV15" s="180">
        <f>COUNTIFS(L15,"教科指導員",M15,"①")*$N15</f>
        <v>0</v>
      </c>
      <c r="AW15" s="180">
        <f>COUNTIFS(L15,"教科指導員",M15,"②")*$N15</f>
        <v>0</v>
      </c>
      <c r="AX15" s="180">
        <f>COUNTIFS(L15,"教科指導員",M15,"③")*$N15</f>
        <v>0</v>
      </c>
      <c r="AY15" s="180">
        <f>COUNTIFS(L15,"教科指導員",M15,"④")*$N15</f>
        <v>0</v>
      </c>
      <c r="AZ15" s="180">
        <f>COUNTIFS(L15,"教科指導員",M15,"⑤")*$N15</f>
        <v>0</v>
      </c>
      <c r="BA15" s="180">
        <f>COUNTIFS(L15,"教科指導員",M15,"⑥")*$N15</f>
        <v>0</v>
      </c>
      <c r="BB15" s="180">
        <f>COUNTIFS(L15,"教科指導員",M15,"⑦")*$N15</f>
        <v>0</v>
      </c>
      <c r="BC15" s="180">
        <f>COUNTIFS(L15,"教科指導員",M15,"⑧")*$N15</f>
        <v>0</v>
      </c>
      <c r="BD15" s="146"/>
      <c r="BE15" s="182">
        <f>SUM(U15:BD15)</f>
        <v>0</v>
      </c>
      <c r="BF15" s="182">
        <f>COUNTIFS(BE15,"0",M15,"①")*N15</f>
        <v>0</v>
      </c>
      <c r="BG15" s="182">
        <f>COUNTIFS(BE15,"0",M15,"②")*N15</f>
        <v>0</v>
      </c>
      <c r="BH15" s="182">
        <f>COUNTIFS(BE15,"0",M15,"③")*N15</f>
        <v>0</v>
      </c>
      <c r="BI15" s="182">
        <f>COUNTIFS(BE15,"0",M15,"④")*N15</f>
        <v>0</v>
      </c>
      <c r="BJ15" s="182">
        <f>COUNTIFS(BE15,"0",M15,"⑤")*N15</f>
        <v>0</v>
      </c>
      <c r="BK15" s="182">
        <f>COUNTIFS(BE15,"0",M15,"⑥")*N15</f>
        <v>0</v>
      </c>
      <c r="BL15" s="182">
        <f>COUNTIFS(BE15,"0",M15,"⑦")*N15</f>
        <v>0</v>
      </c>
      <c r="BM15" s="182">
        <f>COUNTIFS(BE15,"0",M15,"⑧")*N15</f>
        <v>0</v>
      </c>
      <c r="BN15" s="183"/>
      <c r="BO15" s="184">
        <f t="shared" ref="BO15:BO42" si="8">COUNTIF(M15,"①")*$N15</f>
        <v>0</v>
      </c>
      <c r="BP15" s="184">
        <f t="shared" ref="BP15:BP42" si="9">COUNTIF(M15,"②")*$N15</f>
        <v>0</v>
      </c>
      <c r="BQ15" s="184">
        <f t="shared" ref="BQ15:BQ42" si="10">COUNTIF(M15,"③")*$N15</f>
        <v>0</v>
      </c>
      <c r="BR15" s="184">
        <f t="shared" ref="BR15:BR42" si="11">COUNTIF(M15,"④")*$N15</f>
        <v>0</v>
      </c>
      <c r="BS15" s="184">
        <f t="shared" ref="BS15:BS42" si="12">COUNTIF(M15,"⑤")*$N15</f>
        <v>0</v>
      </c>
      <c r="BT15" s="184">
        <f t="shared" ref="BT15:BT42" si="13">COUNTIF(M15,"⑥")*$N15</f>
        <v>0</v>
      </c>
      <c r="BU15" s="184">
        <f t="shared" ref="BU15:BU42" si="14">COUNTIF(M15,"⑦")*$N15</f>
        <v>0</v>
      </c>
      <c r="BV15" s="184">
        <f t="shared" ref="BV15:BV42" si="15">COUNTIF(M15,"⑧")*$N15</f>
        <v>0</v>
      </c>
    </row>
    <row r="16" spans="1:74" s="185" customFormat="1" ht="24" customHeight="1" x14ac:dyDescent="0.15">
      <c r="A16" s="176"/>
      <c r="B16" s="186"/>
      <c r="C16" s="380"/>
      <c r="D16" s="381"/>
      <c r="E16" s="382"/>
      <c r="F16" s="383"/>
      <c r="G16" s="383"/>
      <c r="H16" s="383"/>
      <c r="I16" s="383"/>
      <c r="J16" s="383"/>
      <c r="K16" s="533"/>
      <c r="L16" s="92"/>
      <c r="M16" s="93"/>
      <c r="N16" s="94"/>
      <c r="O16" s="385"/>
      <c r="P16" s="386"/>
      <c r="Q16" s="387"/>
      <c r="R16" s="178"/>
      <c r="S16" s="179" t="str">
        <f>IF(L16=$U$11,$U$11&amp;M16,IF(L16=$AD$11,$AD$11&amp;M16,IF(L16=AM8,AM8&amp;M16,IF(L16=$AV$9,$AV$9&amp;M16,IF(L16=BF9,BF9&amp;M16,IF(L16="","",$BF$9&amp;M16))))))</f>
        <v/>
      </c>
      <c r="T16" s="179"/>
      <c r="U16" s="180">
        <f t="shared" ref="U16:U42" si="16">COUNTIFS(L16,"校長",M16,"①")*$N16</f>
        <v>0</v>
      </c>
      <c r="V16" s="180">
        <f t="shared" ref="V16:V42" si="17">COUNTIFS(L16,"校長",M16,"②")*$N16</f>
        <v>0</v>
      </c>
      <c r="W16" s="180">
        <f t="shared" ref="W16:W42" si="18">COUNTIFS(L16,"校長",M16,"③")*$N16</f>
        <v>0</v>
      </c>
      <c r="X16" s="180">
        <f t="shared" ref="X16:X42" si="19">COUNTIFS(L16,"校長",M16,"④")*$N16</f>
        <v>0</v>
      </c>
      <c r="Y16" s="180">
        <f t="shared" ref="Y16:Y42" si="20">COUNTIFS(L16,"校長",M16,"⑤")*$N16</f>
        <v>0</v>
      </c>
      <c r="Z16" s="180">
        <f t="shared" ref="Z16:Z42" si="21">COUNTIFS(L16,"校長",M16,"⑥")*$N16</f>
        <v>0</v>
      </c>
      <c r="AA16" s="180">
        <f t="shared" ref="AA16:AA42" si="22">COUNTIFS(L16,"校長",M16,"⑦")*$N16</f>
        <v>0</v>
      </c>
      <c r="AB16" s="180">
        <f t="shared" ref="AB16:AB42" si="23">COUNTIFS(L16,"校長",M16,"⑧")*$N16</f>
        <v>0</v>
      </c>
      <c r="AC16" s="181"/>
      <c r="AD16" s="180">
        <f t="shared" si="0"/>
        <v>0</v>
      </c>
      <c r="AE16" s="180">
        <f t="shared" si="1"/>
        <v>0</v>
      </c>
      <c r="AF16" s="180">
        <f t="shared" si="2"/>
        <v>0</v>
      </c>
      <c r="AG16" s="180">
        <f t="shared" si="3"/>
        <v>0</v>
      </c>
      <c r="AH16" s="180">
        <f t="shared" si="4"/>
        <v>0</v>
      </c>
      <c r="AI16" s="180">
        <f t="shared" si="5"/>
        <v>0</v>
      </c>
      <c r="AJ16" s="180">
        <f t="shared" si="6"/>
        <v>0</v>
      </c>
      <c r="AK16" s="180">
        <f t="shared" si="7"/>
        <v>0</v>
      </c>
      <c r="AL16" s="181"/>
      <c r="AM16" s="180">
        <f t="shared" ref="AM16:AM42" si="24">COUNTIFS(L16,"校内指導教員",M16,"①")*$N16</f>
        <v>0</v>
      </c>
      <c r="AN16" s="180">
        <f t="shared" ref="AN16:AN42" si="25">COUNTIFS(L16,"校内指導教員",M16,"②")*$N16</f>
        <v>0</v>
      </c>
      <c r="AO16" s="180">
        <f t="shared" ref="AO16:AO42" si="26">COUNTIFS(L16,"校内指導教員",M16,"③")*$N16</f>
        <v>0</v>
      </c>
      <c r="AP16" s="180">
        <f t="shared" ref="AP16:AP42" si="27">COUNTIFS(L16,"校内指導教員",M16,"④")*$N16</f>
        <v>0</v>
      </c>
      <c r="AQ16" s="180">
        <f t="shared" ref="AQ16:AQ42" si="28">COUNTIFS(L16,"校内指導教員",M16,"⑤")*$N16</f>
        <v>0</v>
      </c>
      <c r="AR16" s="180">
        <f t="shared" ref="AR16:AR42" si="29">COUNTIFS(L16,"校内指導教員",M16,"⑥")*$N16</f>
        <v>0</v>
      </c>
      <c r="AS16" s="180">
        <f t="shared" ref="AS16:AS42" si="30">COUNTIFS(L16,"校内指導教員",M16,"⑦")*$N16</f>
        <v>0</v>
      </c>
      <c r="AT16" s="180">
        <f t="shared" ref="AT16:AT42" si="31">COUNTIFS(L16,"校内指導教員",M16,"⑧")*$N16</f>
        <v>0</v>
      </c>
      <c r="AU16" s="181"/>
      <c r="AV16" s="180">
        <f t="shared" ref="AV16:AV42" si="32">COUNTIFS(L16,"教科指導員",M16,"①")*$N16</f>
        <v>0</v>
      </c>
      <c r="AW16" s="180">
        <f t="shared" ref="AW16:AW42" si="33">COUNTIFS(L16,"教科指導員",M16,"②")*$N16</f>
        <v>0</v>
      </c>
      <c r="AX16" s="180">
        <f t="shared" ref="AX16:AX42" si="34">COUNTIFS(L16,"教科指導員",M16,"③")*$N16</f>
        <v>0</v>
      </c>
      <c r="AY16" s="180">
        <f t="shared" ref="AY16:AY42" si="35">COUNTIFS(L16,"教科指導員",M16,"④")*$N16</f>
        <v>0</v>
      </c>
      <c r="AZ16" s="180">
        <f t="shared" ref="AZ16:AZ42" si="36">COUNTIFS(L16,"教科指導員",M16,"⑤")*$N16</f>
        <v>0</v>
      </c>
      <c r="BA16" s="180">
        <f t="shared" ref="BA16:BA42" si="37">COUNTIFS(L16,"教科指導員",M16,"⑥")*$N16</f>
        <v>0</v>
      </c>
      <c r="BB16" s="180">
        <f t="shared" ref="BB16:BB42" si="38">COUNTIFS(L16,"教科指導員",M16,"⑦")*$N16</f>
        <v>0</v>
      </c>
      <c r="BC16" s="180">
        <f t="shared" ref="BC16:BC42" si="39">COUNTIFS(L16,"教科指導員",M16,"⑧")*$N16</f>
        <v>0</v>
      </c>
      <c r="BD16" s="146"/>
      <c r="BE16" s="182">
        <f t="shared" ref="BE16:BE42" si="40">SUM(U16:BD16)</f>
        <v>0</v>
      </c>
      <c r="BF16" s="182">
        <f>COUNTIFS(BE16,"0",M16,"①")*N16</f>
        <v>0</v>
      </c>
      <c r="BG16" s="182">
        <f>COUNTIFS(BE16,"0",M16,"②")*N16</f>
        <v>0</v>
      </c>
      <c r="BH16" s="182">
        <f>COUNTIFS(BE16,"0",M16,"③")*N16</f>
        <v>0</v>
      </c>
      <c r="BI16" s="182">
        <f>COUNTIFS(BE16,"0",M16,"④")*N16</f>
        <v>0</v>
      </c>
      <c r="BJ16" s="182">
        <f>COUNTIFS(BE16,"0",M16,"⑤")*N16</f>
        <v>0</v>
      </c>
      <c r="BK16" s="182">
        <f>COUNTIFS(BE16,"0",M16,"⑥")*N16</f>
        <v>0</v>
      </c>
      <c r="BL16" s="182">
        <f>COUNTIFS(BE16,"0",M16,"⑦")*N16</f>
        <v>0</v>
      </c>
      <c r="BM16" s="182">
        <f>COUNTIFS(BE16,"0",M16,"⑧")*N16</f>
        <v>0</v>
      </c>
      <c r="BN16" s="183"/>
      <c r="BO16" s="184">
        <f t="shared" si="8"/>
        <v>0</v>
      </c>
      <c r="BP16" s="184">
        <f t="shared" si="9"/>
        <v>0</v>
      </c>
      <c r="BQ16" s="184">
        <f t="shared" si="10"/>
        <v>0</v>
      </c>
      <c r="BR16" s="184">
        <f t="shared" si="11"/>
        <v>0</v>
      </c>
      <c r="BS16" s="184">
        <f t="shared" si="12"/>
        <v>0</v>
      </c>
      <c r="BT16" s="184">
        <f t="shared" si="13"/>
        <v>0</v>
      </c>
      <c r="BU16" s="184">
        <f t="shared" si="14"/>
        <v>0</v>
      </c>
      <c r="BV16" s="184">
        <f t="shared" si="15"/>
        <v>0</v>
      </c>
    </row>
    <row r="17" spans="1:74" s="185" customFormat="1" ht="24" customHeight="1" x14ac:dyDescent="0.15">
      <c r="A17" s="176"/>
      <c r="B17" s="186"/>
      <c r="C17" s="380"/>
      <c r="D17" s="381"/>
      <c r="E17" s="382"/>
      <c r="F17" s="383"/>
      <c r="G17" s="383"/>
      <c r="H17" s="383"/>
      <c r="I17" s="383"/>
      <c r="J17" s="383"/>
      <c r="K17" s="533"/>
      <c r="L17" s="92"/>
      <c r="M17" s="93"/>
      <c r="N17" s="94"/>
      <c r="O17" s="385"/>
      <c r="P17" s="386"/>
      <c r="Q17" s="387"/>
      <c r="R17" s="178"/>
      <c r="S17" s="179" t="str">
        <f>IF(L17=$U$11,$U$11&amp;M17,IF(L17=$AD$11,$AD$11&amp;M17,IF(L17=AM8,AM8&amp;M17,IF(L17=$AV$9,$AV$9&amp;M17,IF(L17=BF9,BF9&amp;M17,IF(L17="","",$BF$9&amp;M17))))))</f>
        <v/>
      </c>
      <c r="T17" s="179"/>
      <c r="U17" s="180">
        <f t="shared" si="16"/>
        <v>0</v>
      </c>
      <c r="V17" s="180">
        <f t="shared" si="17"/>
        <v>0</v>
      </c>
      <c r="W17" s="180">
        <f t="shared" si="18"/>
        <v>0</v>
      </c>
      <c r="X17" s="180">
        <f t="shared" si="19"/>
        <v>0</v>
      </c>
      <c r="Y17" s="180">
        <f t="shared" si="20"/>
        <v>0</v>
      </c>
      <c r="Z17" s="180">
        <f t="shared" si="21"/>
        <v>0</v>
      </c>
      <c r="AA17" s="180">
        <f t="shared" si="22"/>
        <v>0</v>
      </c>
      <c r="AB17" s="180">
        <f t="shared" si="23"/>
        <v>0</v>
      </c>
      <c r="AC17" s="181"/>
      <c r="AD17" s="180">
        <f t="shared" si="0"/>
        <v>0</v>
      </c>
      <c r="AE17" s="180">
        <f t="shared" si="1"/>
        <v>0</v>
      </c>
      <c r="AF17" s="180">
        <f t="shared" si="2"/>
        <v>0</v>
      </c>
      <c r="AG17" s="180">
        <f t="shared" si="3"/>
        <v>0</v>
      </c>
      <c r="AH17" s="180">
        <f t="shared" si="4"/>
        <v>0</v>
      </c>
      <c r="AI17" s="180">
        <f t="shared" si="5"/>
        <v>0</v>
      </c>
      <c r="AJ17" s="180">
        <f t="shared" si="6"/>
        <v>0</v>
      </c>
      <c r="AK17" s="180">
        <f t="shared" si="7"/>
        <v>0</v>
      </c>
      <c r="AL17" s="181"/>
      <c r="AM17" s="180">
        <f t="shared" si="24"/>
        <v>0</v>
      </c>
      <c r="AN17" s="180">
        <f t="shared" si="25"/>
        <v>0</v>
      </c>
      <c r="AO17" s="180">
        <f t="shared" si="26"/>
        <v>0</v>
      </c>
      <c r="AP17" s="180">
        <f t="shared" si="27"/>
        <v>0</v>
      </c>
      <c r="AQ17" s="180">
        <f t="shared" si="28"/>
        <v>0</v>
      </c>
      <c r="AR17" s="180">
        <f t="shared" si="29"/>
        <v>0</v>
      </c>
      <c r="AS17" s="180">
        <f t="shared" si="30"/>
        <v>0</v>
      </c>
      <c r="AT17" s="180">
        <f t="shared" si="31"/>
        <v>0</v>
      </c>
      <c r="AU17" s="181"/>
      <c r="AV17" s="180">
        <f t="shared" si="32"/>
        <v>0</v>
      </c>
      <c r="AW17" s="180">
        <f t="shared" si="33"/>
        <v>0</v>
      </c>
      <c r="AX17" s="180">
        <f t="shared" si="34"/>
        <v>0</v>
      </c>
      <c r="AY17" s="180">
        <f t="shared" si="35"/>
        <v>0</v>
      </c>
      <c r="AZ17" s="180">
        <f t="shared" si="36"/>
        <v>0</v>
      </c>
      <c r="BA17" s="180">
        <f t="shared" si="37"/>
        <v>0</v>
      </c>
      <c r="BB17" s="180">
        <f t="shared" si="38"/>
        <v>0</v>
      </c>
      <c r="BC17" s="180">
        <f t="shared" si="39"/>
        <v>0</v>
      </c>
      <c r="BD17" s="146"/>
      <c r="BE17" s="182">
        <f t="shared" si="40"/>
        <v>0</v>
      </c>
      <c r="BF17" s="182">
        <f t="shared" ref="BF17:BF42" si="41">COUNTIFS(BE17,"0",M17,"①")*N17</f>
        <v>0</v>
      </c>
      <c r="BG17" s="182">
        <f t="shared" ref="BG17:BG42" si="42">COUNTIFS(BE17,"0",M17,"②")*N17</f>
        <v>0</v>
      </c>
      <c r="BH17" s="182">
        <f t="shared" ref="BH17:BH42" si="43">COUNTIFS(BE17,"0",M17,"③")*N17</f>
        <v>0</v>
      </c>
      <c r="BI17" s="182">
        <f t="shared" ref="BI17:BI42" si="44">COUNTIFS(BE17,"0",M17,"④")*N17</f>
        <v>0</v>
      </c>
      <c r="BJ17" s="182">
        <f t="shared" ref="BJ17:BJ42" si="45">COUNTIFS(BE17,"0",M17,"⑤")*N17</f>
        <v>0</v>
      </c>
      <c r="BK17" s="182">
        <f t="shared" ref="BK17:BK42" si="46">COUNTIFS(BE17,"0",M17,"⑥")*N17</f>
        <v>0</v>
      </c>
      <c r="BL17" s="182">
        <f t="shared" ref="BL17:BL42" si="47">COUNTIFS(BE17,"0",M17,"⑦")*N17</f>
        <v>0</v>
      </c>
      <c r="BM17" s="182">
        <f t="shared" ref="BM17:BM42" si="48">COUNTIFS(BE17,"0",M17,"⑧")*N17</f>
        <v>0</v>
      </c>
      <c r="BN17" s="183"/>
      <c r="BO17" s="184">
        <f t="shared" si="8"/>
        <v>0</v>
      </c>
      <c r="BP17" s="184">
        <f t="shared" si="9"/>
        <v>0</v>
      </c>
      <c r="BQ17" s="184">
        <f t="shared" si="10"/>
        <v>0</v>
      </c>
      <c r="BR17" s="184">
        <f t="shared" si="11"/>
        <v>0</v>
      </c>
      <c r="BS17" s="184">
        <f t="shared" si="12"/>
        <v>0</v>
      </c>
      <c r="BT17" s="184">
        <f t="shared" si="13"/>
        <v>0</v>
      </c>
      <c r="BU17" s="184">
        <f t="shared" si="14"/>
        <v>0</v>
      </c>
      <c r="BV17" s="184">
        <f t="shared" si="15"/>
        <v>0</v>
      </c>
    </row>
    <row r="18" spans="1:74" s="185" customFormat="1" ht="24" customHeight="1" x14ac:dyDescent="0.15">
      <c r="A18" s="176"/>
      <c r="B18" s="186"/>
      <c r="C18" s="380"/>
      <c r="D18" s="381"/>
      <c r="E18" s="382"/>
      <c r="F18" s="383"/>
      <c r="G18" s="383"/>
      <c r="H18" s="383"/>
      <c r="I18" s="383"/>
      <c r="J18" s="383"/>
      <c r="K18" s="533"/>
      <c r="L18" s="92"/>
      <c r="M18" s="93"/>
      <c r="N18" s="94"/>
      <c r="O18" s="385"/>
      <c r="P18" s="386"/>
      <c r="Q18" s="387"/>
      <c r="R18" s="178"/>
      <c r="S18" s="179" t="str">
        <f>IF(L18=$U$11,$U$11&amp;M18,IF(L18=$AD$11,$AD$11&amp;M18,IF(L18=AM8,AM8&amp;M18,IF(L18=$AV$9,$AV$9&amp;M18,IF(L18=BF9,BF9&amp;M18,IF(L18="","",$BF$9&amp;M18))))))</f>
        <v/>
      </c>
      <c r="T18" s="179"/>
      <c r="U18" s="180">
        <f t="shared" si="16"/>
        <v>0</v>
      </c>
      <c r="V18" s="180">
        <f t="shared" si="17"/>
        <v>0</v>
      </c>
      <c r="W18" s="180">
        <f t="shared" si="18"/>
        <v>0</v>
      </c>
      <c r="X18" s="180">
        <f t="shared" si="19"/>
        <v>0</v>
      </c>
      <c r="Y18" s="180">
        <f t="shared" si="20"/>
        <v>0</v>
      </c>
      <c r="Z18" s="180">
        <f t="shared" si="21"/>
        <v>0</v>
      </c>
      <c r="AA18" s="180">
        <f t="shared" si="22"/>
        <v>0</v>
      </c>
      <c r="AB18" s="180">
        <f t="shared" si="23"/>
        <v>0</v>
      </c>
      <c r="AC18" s="181"/>
      <c r="AD18" s="180">
        <f t="shared" si="0"/>
        <v>0</v>
      </c>
      <c r="AE18" s="180">
        <f t="shared" si="1"/>
        <v>0</v>
      </c>
      <c r="AF18" s="180">
        <f t="shared" si="2"/>
        <v>0</v>
      </c>
      <c r="AG18" s="180">
        <f t="shared" si="3"/>
        <v>0</v>
      </c>
      <c r="AH18" s="180">
        <f t="shared" si="4"/>
        <v>0</v>
      </c>
      <c r="AI18" s="180">
        <f t="shared" si="5"/>
        <v>0</v>
      </c>
      <c r="AJ18" s="180">
        <f t="shared" si="6"/>
        <v>0</v>
      </c>
      <c r="AK18" s="180">
        <f t="shared" si="7"/>
        <v>0</v>
      </c>
      <c r="AL18" s="181"/>
      <c r="AM18" s="180">
        <f t="shared" si="24"/>
        <v>0</v>
      </c>
      <c r="AN18" s="180">
        <f t="shared" si="25"/>
        <v>0</v>
      </c>
      <c r="AO18" s="180">
        <f t="shared" si="26"/>
        <v>0</v>
      </c>
      <c r="AP18" s="180">
        <f t="shared" si="27"/>
        <v>0</v>
      </c>
      <c r="AQ18" s="180">
        <f t="shared" si="28"/>
        <v>0</v>
      </c>
      <c r="AR18" s="180">
        <f t="shared" si="29"/>
        <v>0</v>
      </c>
      <c r="AS18" s="180">
        <f t="shared" si="30"/>
        <v>0</v>
      </c>
      <c r="AT18" s="180">
        <f t="shared" si="31"/>
        <v>0</v>
      </c>
      <c r="AU18" s="181"/>
      <c r="AV18" s="180">
        <f t="shared" si="32"/>
        <v>0</v>
      </c>
      <c r="AW18" s="180">
        <f t="shared" si="33"/>
        <v>0</v>
      </c>
      <c r="AX18" s="180">
        <f t="shared" si="34"/>
        <v>0</v>
      </c>
      <c r="AY18" s="180">
        <f t="shared" si="35"/>
        <v>0</v>
      </c>
      <c r="AZ18" s="180">
        <f t="shared" si="36"/>
        <v>0</v>
      </c>
      <c r="BA18" s="180">
        <f t="shared" si="37"/>
        <v>0</v>
      </c>
      <c r="BB18" s="180">
        <f t="shared" si="38"/>
        <v>0</v>
      </c>
      <c r="BC18" s="180">
        <f t="shared" si="39"/>
        <v>0</v>
      </c>
      <c r="BD18" s="146"/>
      <c r="BE18" s="182">
        <f t="shared" si="40"/>
        <v>0</v>
      </c>
      <c r="BF18" s="182">
        <f t="shared" si="41"/>
        <v>0</v>
      </c>
      <c r="BG18" s="182">
        <f t="shared" si="42"/>
        <v>0</v>
      </c>
      <c r="BH18" s="182">
        <f t="shared" si="43"/>
        <v>0</v>
      </c>
      <c r="BI18" s="182">
        <f t="shared" si="44"/>
        <v>0</v>
      </c>
      <c r="BJ18" s="182">
        <f t="shared" si="45"/>
        <v>0</v>
      </c>
      <c r="BK18" s="182">
        <f t="shared" si="46"/>
        <v>0</v>
      </c>
      <c r="BL18" s="182">
        <f t="shared" si="47"/>
        <v>0</v>
      </c>
      <c r="BM18" s="182">
        <f t="shared" si="48"/>
        <v>0</v>
      </c>
      <c r="BN18" s="183"/>
      <c r="BO18" s="184">
        <f t="shared" si="8"/>
        <v>0</v>
      </c>
      <c r="BP18" s="184">
        <f t="shared" si="9"/>
        <v>0</v>
      </c>
      <c r="BQ18" s="184">
        <f t="shared" si="10"/>
        <v>0</v>
      </c>
      <c r="BR18" s="184">
        <f t="shared" si="11"/>
        <v>0</v>
      </c>
      <c r="BS18" s="184">
        <f t="shared" si="12"/>
        <v>0</v>
      </c>
      <c r="BT18" s="184">
        <f t="shared" si="13"/>
        <v>0</v>
      </c>
      <c r="BU18" s="184">
        <f t="shared" si="14"/>
        <v>0</v>
      </c>
      <c r="BV18" s="184">
        <f t="shared" si="15"/>
        <v>0</v>
      </c>
    </row>
    <row r="19" spans="1:74" s="185" customFormat="1" ht="24" customHeight="1" x14ac:dyDescent="0.15">
      <c r="A19" s="176"/>
      <c r="B19" s="187"/>
      <c r="C19" s="380"/>
      <c r="D19" s="381"/>
      <c r="E19" s="382"/>
      <c r="F19" s="383"/>
      <c r="G19" s="383"/>
      <c r="H19" s="383"/>
      <c r="I19" s="383"/>
      <c r="J19" s="383"/>
      <c r="K19" s="533"/>
      <c r="L19" s="92"/>
      <c r="M19" s="93"/>
      <c r="N19" s="94"/>
      <c r="O19" s="385"/>
      <c r="P19" s="386"/>
      <c r="Q19" s="387"/>
      <c r="R19" s="178"/>
      <c r="S19" s="179" t="str">
        <f>IF(L19=$U$11,$U$11&amp;M19,IF(L19=$AD$11,$AD$11&amp;M19,IF(L19=AM8,AM8&amp;M19,IF(L19=$AV$9,$AV$9&amp;M19,IF(L19=BF9,BF9&amp;M19,IF(L19="","",$BF$9&amp;M19))))))</f>
        <v/>
      </c>
      <c r="T19" s="179"/>
      <c r="U19" s="180">
        <f t="shared" si="16"/>
        <v>0</v>
      </c>
      <c r="V19" s="180">
        <f t="shared" si="17"/>
        <v>0</v>
      </c>
      <c r="W19" s="180">
        <f t="shared" si="18"/>
        <v>0</v>
      </c>
      <c r="X19" s="180">
        <f t="shared" si="19"/>
        <v>0</v>
      </c>
      <c r="Y19" s="180">
        <f t="shared" si="20"/>
        <v>0</v>
      </c>
      <c r="Z19" s="180">
        <f t="shared" si="21"/>
        <v>0</v>
      </c>
      <c r="AA19" s="180">
        <f t="shared" si="22"/>
        <v>0</v>
      </c>
      <c r="AB19" s="180">
        <f t="shared" si="23"/>
        <v>0</v>
      </c>
      <c r="AC19" s="181"/>
      <c r="AD19" s="180">
        <f t="shared" si="0"/>
        <v>0</v>
      </c>
      <c r="AE19" s="180">
        <f t="shared" si="1"/>
        <v>0</v>
      </c>
      <c r="AF19" s="180">
        <f t="shared" si="2"/>
        <v>0</v>
      </c>
      <c r="AG19" s="180">
        <f t="shared" si="3"/>
        <v>0</v>
      </c>
      <c r="AH19" s="180">
        <f t="shared" si="4"/>
        <v>0</v>
      </c>
      <c r="AI19" s="180">
        <f t="shared" si="5"/>
        <v>0</v>
      </c>
      <c r="AJ19" s="180">
        <f t="shared" si="6"/>
        <v>0</v>
      </c>
      <c r="AK19" s="180">
        <f t="shared" si="7"/>
        <v>0</v>
      </c>
      <c r="AL19" s="181"/>
      <c r="AM19" s="180">
        <f t="shared" si="24"/>
        <v>0</v>
      </c>
      <c r="AN19" s="180">
        <f t="shared" si="25"/>
        <v>0</v>
      </c>
      <c r="AO19" s="180">
        <f t="shared" si="26"/>
        <v>0</v>
      </c>
      <c r="AP19" s="180">
        <f t="shared" si="27"/>
        <v>0</v>
      </c>
      <c r="AQ19" s="180">
        <f t="shared" si="28"/>
        <v>0</v>
      </c>
      <c r="AR19" s="180">
        <f t="shared" si="29"/>
        <v>0</v>
      </c>
      <c r="AS19" s="180">
        <f t="shared" si="30"/>
        <v>0</v>
      </c>
      <c r="AT19" s="180">
        <f t="shared" si="31"/>
        <v>0</v>
      </c>
      <c r="AU19" s="181"/>
      <c r="AV19" s="180">
        <f t="shared" si="32"/>
        <v>0</v>
      </c>
      <c r="AW19" s="180">
        <f t="shared" si="33"/>
        <v>0</v>
      </c>
      <c r="AX19" s="180">
        <f t="shared" si="34"/>
        <v>0</v>
      </c>
      <c r="AY19" s="180">
        <f t="shared" si="35"/>
        <v>0</v>
      </c>
      <c r="AZ19" s="180">
        <f t="shared" si="36"/>
        <v>0</v>
      </c>
      <c r="BA19" s="180">
        <f t="shared" si="37"/>
        <v>0</v>
      </c>
      <c r="BB19" s="180">
        <f t="shared" si="38"/>
        <v>0</v>
      </c>
      <c r="BC19" s="180">
        <f t="shared" si="39"/>
        <v>0</v>
      </c>
      <c r="BD19" s="146"/>
      <c r="BE19" s="182">
        <f t="shared" si="40"/>
        <v>0</v>
      </c>
      <c r="BF19" s="182">
        <f t="shared" si="41"/>
        <v>0</v>
      </c>
      <c r="BG19" s="182">
        <f t="shared" si="42"/>
        <v>0</v>
      </c>
      <c r="BH19" s="182">
        <f t="shared" si="43"/>
        <v>0</v>
      </c>
      <c r="BI19" s="182">
        <f t="shared" si="44"/>
        <v>0</v>
      </c>
      <c r="BJ19" s="182">
        <f t="shared" si="45"/>
        <v>0</v>
      </c>
      <c r="BK19" s="182">
        <f t="shared" si="46"/>
        <v>0</v>
      </c>
      <c r="BL19" s="182">
        <f t="shared" si="47"/>
        <v>0</v>
      </c>
      <c r="BM19" s="182">
        <f t="shared" si="48"/>
        <v>0</v>
      </c>
      <c r="BN19" s="183"/>
      <c r="BO19" s="184">
        <f t="shared" si="8"/>
        <v>0</v>
      </c>
      <c r="BP19" s="184">
        <f t="shared" si="9"/>
        <v>0</v>
      </c>
      <c r="BQ19" s="184">
        <f t="shared" si="10"/>
        <v>0</v>
      </c>
      <c r="BR19" s="184">
        <f t="shared" si="11"/>
        <v>0</v>
      </c>
      <c r="BS19" s="184">
        <f t="shared" si="12"/>
        <v>0</v>
      </c>
      <c r="BT19" s="184">
        <f t="shared" si="13"/>
        <v>0</v>
      </c>
      <c r="BU19" s="184">
        <f t="shared" si="14"/>
        <v>0</v>
      </c>
      <c r="BV19" s="184">
        <f t="shared" si="15"/>
        <v>0</v>
      </c>
    </row>
    <row r="20" spans="1:74" s="185" customFormat="1" ht="24" customHeight="1" x14ac:dyDescent="0.15">
      <c r="A20" s="176"/>
      <c r="B20" s="186"/>
      <c r="C20" s="380"/>
      <c r="D20" s="381"/>
      <c r="E20" s="382"/>
      <c r="F20" s="383"/>
      <c r="G20" s="383"/>
      <c r="H20" s="383"/>
      <c r="I20" s="383"/>
      <c r="J20" s="383"/>
      <c r="K20" s="533"/>
      <c r="L20" s="92"/>
      <c r="M20" s="93"/>
      <c r="N20" s="94"/>
      <c r="O20" s="385"/>
      <c r="P20" s="386"/>
      <c r="Q20" s="387"/>
      <c r="R20" s="178"/>
      <c r="S20" s="179" t="str">
        <f>IF(L20=$U$11,$U$11&amp;M20,IF(L20=$AD$11,$AD$11&amp;M20,IF(L20=AM8,AM8&amp;M20,IF(L20=$AV$9,$AV$9&amp;M20,IF(L20=BF9,BF9&amp;M20,IF(L20="","",$BF$9&amp;M20))))))</f>
        <v/>
      </c>
      <c r="T20" s="179"/>
      <c r="U20" s="180">
        <f t="shared" si="16"/>
        <v>0</v>
      </c>
      <c r="V20" s="180">
        <f t="shared" si="17"/>
        <v>0</v>
      </c>
      <c r="W20" s="180">
        <f t="shared" si="18"/>
        <v>0</v>
      </c>
      <c r="X20" s="180">
        <f t="shared" si="19"/>
        <v>0</v>
      </c>
      <c r="Y20" s="180">
        <f t="shared" si="20"/>
        <v>0</v>
      </c>
      <c r="Z20" s="180">
        <f t="shared" si="21"/>
        <v>0</v>
      </c>
      <c r="AA20" s="180">
        <f t="shared" si="22"/>
        <v>0</v>
      </c>
      <c r="AB20" s="180">
        <f t="shared" si="23"/>
        <v>0</v>
      </c>
      <c r="AC20" s="181"/>
      <c r="AD20" s="180">
        <f t="shared" si="0"/>
        <v>0</v>
      </c>
      <c r="AE20" s="180">
        <f t="shared" si="1"/>
        <v>0</v>
      </c>
      <c r="AF20" s="180">
        <f t="shared" si="2"/>
        <v>0</v>
      </c>
      <c r="AG20" s="180">
        <f t="shared" si="3"/>
        <v>0</v>
      </c>
      <c r="AH20" s="180">
        <f t="shared" si="4"/>
        <v>0</v>
      </c>
      <c r="AI20" s="180">
        <f t="shared" si="5"/>
        <v>0</v>
      </c>
      <c r="AJ20" s="180">
        <f t="shared" si="6"/>
        <v>0</v>
      </c>
      <c r="AK20" s="180">
        <f t="shared" si="7"/>
        <v>0</v>
      </c>
      <c r="AL20" s="181"/>
      <c r="AM20" s="180">
        <f t="shared" si="24"/>
        <v>0</v>
      </c>
      <c r="AN20" s="180">
        <f t="shared" si="25"/>
        <v>0</v>
      </c>
      <c r="AO20" s="180">
        <f t="shared" si="26"/>
        <v>0</v>
      </c>
      <c r="AP20" s="180">
        <f t="shared" si="27"/>
        <v>0</v>
      </c>
      <c r="AQ20" s="180">
        <f t="shared" si="28"/>
        <v>0</v>
      </c>
      <c r="AR20" s="180">
        <f t="shared" si="29"/>
        <v>0</v>
      </c>
      <c r="AS20" s="180">
        <f t="shared" si="30"/>
        <v>0</v>
      </c>
      <c r="AT20" s="180">
        <f t="shared" si="31"/>
        <v>0</v>
      </c>
      <c r="AU20" s="181"/>
      <c r="AV20" s="180">
        <f t="shared" si="32"/>
        <v>0</v>
      </c>
      <c r="AW20" s="180">
        <f t="shared" si="33"/>
        <v>0</v>
      </c>
      <c r="AX20" s="180">
        <f t="shared" si="34"/>
        <v>0</v>
      </c>
      <c r="AY20" s="180">
        <f t="shared" si="35"/>
        <v>0</v>
      </c>
      <c r="AZ20" s="180">
        <f t="shared" si="36"/>
        <v>0</v>
      </c>
      <c r="BA20" s="180">
        <f t="shared" si="37"/>
        <v>0</v>
      </c>
      <c r="BB20" s="180">
        <f t="shared" si="38"/>
        <v>0</v>
      </c>
      <c r="BC20" s="180">
        <f t="shared" si="39"/>
        <v>0</v>
      </c>
      <c r="BD20" s="146"/>
      <c r="BE20" s="182">
        <f t="shared" si="40"/>
        <v>0</v>
      </c>
      <c r="BF20" s="182">
        <f t="shared" si="41"/>
        <v>0</v>
      </c>
      <c r="BG20" s="182">
        <f t="shared" si="42"/>
        <v>0</v>
      </c>
      <c r="BH20" s="182">
        <f t="shared" si="43"/>
        <v>0</v>
      </c>
      <c r="BI20" s="182">
        <f t="shared" si="44"/>
        <v>0</v>
      </c>
      <c r="BJ20" s="182">
        <f t="shared" si="45"/>
        <v>0</v>
      </c>
      <c r="BK20" s="182">
        <f t="shared" si="46"/>
        <v>0</v>
      </c>
      <c r="BL20" s="182">
        <f t="shared" si="47"/>
        <v>0</v>
      </c>
      <c r="BM20" s="182">
        <f t="shared" si="48"/>
        <v>0</v>
      </c>
      <c r="BN20" s="183"/>
      <c r="BO20" s="184">
        <f t="shared" si="8"/>
        <v>0</v>
      </c>
      <c r="BP20" s="184">
        <f t="shared" si="9"/>
        <v>0</v>
      </c>
      <c r="BQ20" s="184">
        <f t="shared" si="10"/>
        <v>0</v>
      </c>
      <c r="BR20" s="184">
        <f t="shared" si="11"/>
        <v>0</v>
      </c>
      <c r="BS20" s="184">
        <f t="shared" si="12"/>
        <v>0</v>
      </c>
      <c r="BT20" s="184">
        <f t="shared" si="13"/>
        <v>0</v>
      </c>
      <c r="BU20" s="184">
        <f t="shared" si="14"/>
        <v>0</v>
      </c>
      <c r="BV20" s="184">
        <f t="shared" si="15"/>
        <v>0</v>
      </c>
    </row>
    <row r="21" spans="1:74" s="185" customFormat="1" ht="24" customHeight="1" x14ac:dyDescent="0.15">
      <c r="A21" s="176"/>
      <c r="B21" s="187"/>
      <c r="C21" s="380"/>
      <c r="D21" s="381"/>
      <c r="E21" s="382"/>
      <c r="F21" s="383"/>
      <c r="G21" s="383"/>
      <c r="H21" s="383"/>
      <c r="I21" s="383"/>
      <c r="J21" s="383"/>
      <c r="K21" s="533"/>
      <c r="L21" s="92"/>
      <c r="M21" s="93"/>
      <c r="N21" s="94"/>
      <c r="O21" s="385"/>
      <c r="P21" s="386"/>
      <c r="Q21" s="387"/>
      <c r="R21" s="178"/>
      <c r="S21" s="179" t="str">
        <f>IF(L21=$U$11,$U$11&amp;M21,IF(L21=$AD$11,$AD$11&amp;M21,IF(L21=AM8,AM8&amp;M21,IF(L21=$AV$9,$AV$9&amp;M21,IF(L21=BF9,BF9&amp;M21,IF(L21="","",$BF$9&amp;M21))))))</f>
        <v/>
      </c>
      <c r="T21" s="179"/>
      <c r="U21" s="180">
        <f t="shared" si="16"/>
        <v>0</v>
      </c>
      <c r="V21" s="180">
        <f t="shared" si="17"/>
        <v>0</v>
      </c>
      <c r="W21" s="180">
        <f t="shared" si="18"/>
        <v>0</v>
      </c>
      <c r="X21" s="180">
        <f t="shared" si="19"/>
        <v>0</v>
      </c>
      <c r="Y21" s="180">
        <f t="shared" si="20"/>
        <v>0</v>
      </c>
      <c r="Z21" s="180">
        <f t="shared" si="21"/>
        <v>0</v>
      </c>
      <c r="AA21" s="180">
        <f t="shared" si="22"/>
        <v>0</v>
      </c>
      <c r="AB21" s="180">
        <f t="shared" si="23"/>
        <v>0</v>
      </c>
      <c r="AC21" s="181"/>
      <c r="AD21" s="180">
        <f t="shared" si="0"/>
        <v>0</v>
      </c>
      <c r="AE21" s="180">
        <f t="shared" si="1"/>
        <v>0</v>
      </c>
      <c r="AF21" s="180">
        <f t="shared" si="2"/>
        <v>0</v>
      </c>
      <c r="AG21" s="180">
        <f t="shared" si="3"/>
        <v>0</v>
      </c>
      <c r="AH21" s="180">
        <f t="shared" si="4"/>
        <v>0</v>
      </c>
      <c r="AI21" s="180">
        <f t="shared" si="5"/>
        <v>0</v>
      </c>
      <c r="AJ21" s="180">
        <f t="shared" si="6"/>
        <v>0</v>
      </c>
      <c r="AK21" s="180">
        <f t="shared" si="7"/>
        <v>0</v>
      </c>
      <c r="AL21" s="181"/>
      <c r="AM21" s="180">
        <f t="shared" si="24"/>
        <v>0</v>
      </c>
      <c r="AN21" s="180">
        <f t="shared" si="25"/>
        <v>0</v>
      </c>
      <c r="AO21" s="180">
        <f t="shared" si="26"/>
        <v>0</v>
      </c>
      <c r="AP21" s="180">
        <f t="shared" si="27"/>
        <v>0</v>
      </c>
      <c r="AQ21" s="180">
        <f t="shared" si="28"/>
        <v>0</v>
      </c>
      <c r="AR21" s="180">
        <f t="shared" si="29"/>
        <v>0</v>
      </c>
      <c r="AS21" s="180">
        <f t="shared" si="30"/>
        <v>0</v>
      </c>
      <c r="AT21" s="180">
        <f t="shared" si="31"/>
        <v>0</v>
      </c>
      <c r="AU21" s="181"/>
      <c r="AV21" s="180">
        <f t="shared" si="32"/>
        <v>0</v>
      </c>
      <c r="AW21" s="180">
        <f t="shared" si="33"/>
        <v>0</v>
      </c>
      <c r="AX21" s="180">
        <f t="shared" si="34"/>
        <v>0</v>
      </c>
      <c r="AY21" s="180">
        <f t="shared" si="35"/>
        <v>0</v>
      </c>
      <c r="AZ21" s="180">
        <f t="shared" si="36"/>
        <v>0</v>
      </c>
      <c r="BA21" s="180">
        <f t="shared" si="37"/>
        <v>0</v>
      </c>
      <c r="BB21" s="180">
        <f t="shared" si="38"/>
        <v>0</v>
      </c>
      <c r="BC21" s="180">
        <f t="shared" si="39"/>
        <v>0</v>
      </c>
      <c r="BD21" s="146"/>
      <c r="BE21" s="182">
        <f t="shared" si="40"/>
        <v>0</v>
      </c>
      <c r="BF21" s="182">
        <f t="shared" si="41"/>
        <v>0</v>
      </c>
      <c r="BG21" s="182">
        <f t="shared" si="42"/>
        <v>0</v>
      </c>
      <c r="BH21" s="182">
        <f t="shared" si="43"/>
        <v>0</v>
      </c>
      <c r="BI21" s="182">
        <f t="shared" si="44"/>
        <v>0</v>
      </c>
      <c r="BJ21" s="182">
        <f t="shared" si="45"/>
        <v>0</v>
      </c>
      <c r="BK21" s="182">
        <f t="shared" si="46"/>
        <v>0</v>
      </c>
      <c r="BL21" s="182">
        <f t="shared" si="47"/>
        <v>0</v>
      </c>
      <c r="BM21" s="182">
        <f t="shared" si="48"/>
        <v>0</v>
      </c>
      <c r="BN21" s="183"/>
      <c r="BO21" s="184">
        <f t="shared" si="8"/>
        <v>0</v>
      </c>
      <c r="BP21" s="184">
        <f t="shared" si="9"/>
        <v>0</v>
      </c>
      <c r="BQ21" s="184">
        <f t="shared" si="10"/>
        <v>0</v>
      </c>
      <c r="BR21" s="184">
        <f t="shared" si="11"/>
        <v>0</v>
      </c>
      <c r="BS21" s="184">
        <f t="shared" si="12"/>
        <v>0</v>
      </c>
      <c r="BT21" s="184">
        <f t="shared" si="13"/>
        <v>0</v>
      </c>
      <c r="BU21" s="184">
        <f t="shared" si="14"/>
        <v>0</v>
      </c>
      <c r="BV21" s="184">
        <f t="shared" si="15"/>
        <v>0</v>
      </c>
    </row>
    <row r="22" spans="1:74" s="185" customFormat="1" ht="24" customHeight="1" x14ac:dyDescent="0.15">
      <c r="A22" s="176"/>
      <c r="B22" s="186"/>
      <c r="C22" s="380"/>
      <c r="D22" s="381"/>
      <c r="E22" s="382"/>
      <c r="F22" s="383"/>
      <c r="G22" s="383"/>
      <c r="H22" s="383"/>
      <c r="I22" s="383"/>
      <c r="J22" s="383"/>
      <c r="K22" s="533"/>
      <c r="L22" s="92"/>
      <c r="M22" s="93"/>
      <c r="N22" s="94"/>
      <c r="O22" s="385"/>
      <c r="P22" s="386"/>
      <c r="Q22" s="387"/>
      <c r="R22" s="188"/>
      <c r="S22" s="179" t="str">
        <f>IF(L22=$U$11,$U$11&amp;M22,IF(L22=$AD$11,$AD$11&amp;M22,IF(L22=AM8,AM8&amp;M22,IF(L22=$AV$9,$AV$9&amp;M22,IF(L22=BF9,BF9&amp;M22,IF(L22="","",$BF$9&amp;M22))))))</f>
        <v/>
      </c>
      <c r="T22" s="179"/>
      <c r="U22" s="180">
        <f t="shared" si="16"/>
        <v>0</v>
      </c>
      <c r="V22" s="180">
        <f t="shared" si="17"/>
        <v>0</v>
      </c>
      <c r="W22" s="180">
        <f t="shared" si="18"/>
        <v>0</v>
      </c>
      <c r="X22" s="180">
        <f t="shared" si="19"/>
        <v>0</v>
      </c>
      <c r="Y22" s="180">
        <f t="shared" si="20"/>
        <v>0</v>
      </c>
      <c r="Z22" s="180">
        <f t="shared" si="21"/>
        <v>0</v>
      </c>
      <c r="AA22" s="180">
        <f t="shared" si="22"/>
        <v>0</v>
      </c>
      <c r="AB22" s="180">
        <f t="shared" si="23"/>
        <v>0</v>
      </c>
      <c r="AC22" s="181"/>
      <c r="AD22" s="180">
        <f t="shared" si="0"/>
        <v>0</v>
      </c>
      <c r="AE22" s="180">
        <f t="shared" si="1"/>
        <v>0</v>
      </c>
      <c r="AF22" s="180">
        <f t="shared" si="2"/>
        <v>0</v>
      </c>
      <c r="AG22" s="180">
        <f t="shared" si="3"/>
        <v>0</v>
      </c>
      <c r="AH22" s="180">
        <f t="shared" si="4"/>
        <v>0</v>
      </c>
      <c r="AI22" s="180">
        <f t="shared" si="5"/>
        <v>0</v>
      </c>
      <c r="AJ22" s="180">
        <f t="shared" si="6"/>
        <v>0</v>
      </c>
      <c r="AK22" s="180">
        <f t="shared" si="7"/>
        <v>0</v>
      </c>
      <c r="AL22" s="181"/>
      <c r="AM22" s="180">
        <f t="shared" si="24"/>
        <v>0</v>
      </c>
      <c r="AN22" s="180">
        <f t="shared" si="25"/>
        <v>0</v>
      </c>
      <c r="AO22" s="180">
        <f t="shared" si="26"/>
        <v>0</v>
      </c>
      <c r="AP22" s="180">
        <f t="shared" si="27"/>
        <v>0</v>
      </c>
      <c r="AQ22" s="180">
        <f t="shared" si="28"/>
        <v>0</v>
      </c>
      <c r="AR22" s="180">
        <f t="shared" si="29"/>
        <v>0</v>
      </c>
      <c r="AS22" s="180">
        <f t="shared" si="30"/>
        <v>0</v>
      </c>
      <c r="AT22" s="180">
        <f t="shared" si="31"/>
        <v>0</v>
      </c>
      <c r="AU22" s="181"/>
      <c r="AV22" s="180">
        <f t="shared" si="32"/>
        <v>0</v>
      </c>
      <c r="AW22" s="180">
        <f t="shared" si="33"/>
        <v>0</v>
      </c>
      <c r="AX22" s="180">
        <f t="shared" si="34"/>
        <v>0</v>
      </c>
      <c r="AY22" s="180">
        <f t="shared" si="35"/>
        <v>0</v>
      </c>
      <c r="AZ22" s="180">
        <f t="shared" si="36"/>
        <v>0</v>
      </c>
      <c r="BA22" s="180">
        <f t="shared" si="37"/>
        <v>0</v>
      </c>
      <c r="BB22" s="180">
        <f t="shared" si="38"/>
        <v>0</v>
      </c>
      <c r="BC22" s="180">
        <f t="shared" si="39"/>
        <v>0</v>
      </c>
      <c r="BD22" s="146"/>
      <c r="BE22" s="182">
        <f t="shared" si="40"/>
        <v>0</v>
      </c>
      <c r="BF22" s="182">
        <f t="shared" si="41"/>
        <v>0</v>
      </c>
      <c r="BG22" s="182">
        <f t="shared" si="42"/>
        <v>0</v>
      </c>
      <c r="BH22" s="182">
        <f t="shared" si="43"/>
        <v>0</v>
      </c>
      <c r="BI22" s="182">
        <f t="shared" si="44"/>
        <v>0</v>
      </c>
      <c r="BJ22" s="182">
        <f t="shared" si="45"/>
        <v>0</v>
      </c>
      <c r="BK22" s="182">
        <f t="shared" si="46"/>
        <v>0</v>
      </c>
      <c r="BL22" s="182">
        <f t="shared" si="47"/>
        <v>0</v>
      </c>
      <c r="BM22" s="182">
        <f t="shared" si="48"/>
        <v>0</v>
      </c>
      <c r="BN22" s="183"/>
      <c r="BO22" s="184">
        <f t="shared" si="8"/>
        <v>0</v>
      </c>
      <c r="BP22" s="184">
        <f t="shared" si="9"/>
        <v>0</v>
      </c>
      <c r="BQ22" s="184">
        <f t="shared" si="10"/>
        <v>0</v>
      </c>
      <c r="BR22" s="184">
        <f t="shared" si="11"/>
        <v>0</v>
      </c>
      <c r="BS22" s="184">
        <f t="shared" si="12"/>
        <v>0</v>
      </c>
      <c r="BT22" s="184">
        <f t="shared" si="13"/>
        <v>0</v>
      </c>
      <c r="BU22" s="184">
        <f t="shared" si="14"/>
        <v>0</v>
      </c>
      <c r="BV22" s="184">
        <f t="shared" si="15"/>
        <v>0</v>
      </c>
    </row>
    <row r="23" spans="1:74" s="185" customFormat="1" ht="24" customHeight="1" x14ac:dyDescent="0.15">
      <c r="A23" s="176"/>
      <c r="B23" s="186"/>
      <c r="C23" s="380"/>
      <c r="D23" s="381"/>
      <c r="E23" s="382"/>
      <c r="F23" s="383"/>
      <c r="G23" s="383"/>
      <c r="H23" s="383"/>
      <c r="I23" s="383"/>
      <c r="J23" s="383"/>
      <c r="K23" s="533"/>
      <c r="L23" s="92"/>
      <c r="M23" s="93"/>
      <c r="N23" s="94"/>
      <c r="O23" s="385"/>
      <c r="P23" s="386"/>
      <c r="Q23" s="387"/>
      <c r="R23" s="178"/>
      <c r="S23" s="179" t="str">
        <f>IF(L23=$U$11,$U$11&amp;M23,IF(L23=$AD$11,$AD$11&amp;M23,IF(L23=AM8,AM8&amp;M23,IF(L23=$AV$9,$AV$9&amp;M23,IF(L23=BF9,BF9&amp;M23,IF(L23="","",$BF$9&amp;M23))))))</f>
        <v/>
      </c>
      <c r="T23" s="179"/>
      <c r="U23" s="180">
        <f t="shared" si="16"/>
        <v>0</v>
      </c>
      <c r="V23" s="180">
        <f t="shared" si="17"/>
        <v>0</v>
      </c>
      <c r="W23" s="180">
        <f t="shared" si="18"/>
        <v>0</v>
      </c>
      <c r="X23" s="180">
        <f t="shared" si="19"/>
        <v>0</v>
      </c>
      <c r="Y23" s="180">
        <f t="shared" si="20"/>
        <v>0</v>
      </c>
      <c r="Z23" s="180">
        <f t="shared" si="21"/>
        <v>0</v>
      </c>
      <c r="AA23" s="180">
        <f t="shared" si="22"/>
        <v>0</v>
      </c>
      <c r="AB23" s="180">
        <f t="shared" si="23"/>
        <v>0</v>
      </c>
      <c r="AC23" s="181"/>
      <c r="AD23" s="180">
        <f t="shared" si="0"/>
        <v>0</v>
      </c>
      <c r="AE23" s="180">
        <f t="shared" si="1"/>
        <v>0</v>
      </c>
      <c r="AF23" s="180">
        <f t="shared" si="2"/>
        <v>0</v>
      </c>
      <c r="AG23" s="180">
        <f t="shared" si="3"/>
        <v>0</v>
      </c>
      <c r="AH23" s="180">
        <f t="shared" si="4"/>
        <v>0</v>
      </c>
      <c r="AI23" s="180">
        <f t="shared" si="5"/>
        <v>0</v>
      </c>
      <c r="AJ23" s="180">
        <f t="shared" si="6"/>
        <v>0</v>
      </c>
      <c r="AK23" s="180">
        <f t="shared" si="7"/>
        <v>0</v>
      </c>
      <c r="AL23" s="181"/>
      <c r="AM23" s="180">
        <f t="shared" si="24"/>
        <v>0</v>
      </c>
      <c r="AN23" s="180">
        <f t="shared" si="25"/>
        <v>0</v>
      </c>
      <c r="AO23" s="180">
        <f t="shared" si="26"/>
        <v>0</v>
      </c>
      <c r="AP23" s="180">
        <f t="shared" si="27"/>
        <v>0</v>
      </c>
      <c r="AQ23" s="180">
        <f t="shared" si="28"/>
        <v>0</v>
      </c>
      <c r="AR23" s="180">
        <f t="shared" si="29"/>
        <v>0</v>
      </c>
      <c r="AS23" s="180">
        <f t="shared" si="30"/>
        <v>0</v>
      </c>
      <c r="AT23" s="180">
        <f t="shared" si="31"/>
        <v>0</v>
      </c>
      <c r="AU23" s="181"/>
      <c r="AV23" s="180">
        <f t="shared" si="32"/>
        <v>0</v>
      </c>
      <c r="AW23" s="180">
        <f t="shared" si="33"/>
        <v>0</v>
      </c>
      <c r="AX23" s="180">
        <f t="shared" si="34"/>
        <v>0</v>
      </c>
      <c r="AY23" s="180">
        <f t="shared" si="35"/>
        <v>0</v>
      </c>
      <c r="AZ23" s="180">
        <f t="shared" si="36"/>
        <v>0</v>
      </c>
      <c r="BA23" s="180">
        <f t="shared" si="37"/>
        <v>0</v>
      </c>
      <c r="BB23" s="180">
        <f t="shared" si="38"/>
        <v>0</v>
      </c>
      <c r="BC23" s="180">
        <f t="shared" si="39"/>
        <v>0</v>
      </c>
      <c r="BD23" s="146"/>
      <c r="BE23" s="182">
        <f t="shared" si="40"/>
        <v>0</v>
      </c>
      <c r="BF23" s="182">
        <f t="shared" si="41"/>
        <v>0</v>
      </c>
      <c r="BG23" s="182">
        <f t="shared" si="42"/>
        <v>0</v>
      </c>
      <c r="BH23" s="182">
        <f t="shared" si="43"/>
        <v>0</v>
      </c>
      <c r="BI23" s="182">
        <f t="shared" si="44"/>
        <v>0</v>
      </c>
      <c r="BJ23" s="182">
        <f t="shared" si="45"/>
        <v>0</v>
      </c>
      <c r="BK23" s="182">
        <f t="shared" si="46"/>
        <v>0</v>
      </c>
      <c r="BL23" s="182">
        <f t="shared" si="47"/>
        <v>0</v>
      </c>
      <c r="BM23" s="182">
        <f t="shared" si="48"/>
        <v>0</v>
      </c>
      <c r="BN23" s="183"/>
      <c r="BO23" s="184">
        <f t="shared" si="8"/>
        <v>0</v>
      </c>
      <c r="BP23" s="184">
        <f t="shared" si="9"/>
        <v>0</v>
      </c>
      <c r="BQ23" s="184">
        <f t="shared" si="10"/>
        <v>0</v>
      </c>
      <c r="BR23" s="184">
        <f t="shared" si="11"/>
        <v>0</v>
      </c>
      <c r="BS23" s="184">
        <f t="shared" si="12"/>
        <v>0</v>
      </c>
      <c r="BT23" s="184">
        <f t="shared" si="13"/>
        <v>0</v>
      </c>
      <c r="BU23" s="184">
        <f t="shared" si="14"/>
        <v>0</v>
      </c>
      <c r="BV23" s="184">
        <f t="shared" si="15"/>
        <v>0</v>
      </c>
    </row>
    <row r="24" spans="1:74" s="185" customFormat="1" ht="24" customHeight="1" x14ac:dyDescent="0.15">
      <c r="A24" s="176"/>
      <c r="B24" s="186"/>
      <c r="C24" s="380"/>
      <c r="D24" s="381"/>
      <c r="E24" s="382"/>
      <c r="F24" s="383"/>
      <c r="G24" s="383"/>
      <c r="H24" s="383"/>
      <c r="I24" s="383"/>
      <c r="J24" s="383"/>
      <c r="K24" s="533"/>
      <c r="L24" s="92"/>
      <c r="M24" s="93"/>
      <c r="N24" s="94"/>
      <c r="O24" s="385"/>
      <c r="P24" s="386"/>
      <c r="Q24" s="387"/>
      <c r="R24" s="178"/>
      <c r="S24" s="179" t="str">
        <f>IF(L24=$U$11,$U$11&amp;M24,IF(L24=$AD$11,$AD$11&amp;M24,IF(L24=AM8,AM8&amp;M24,IF(L24=$AV$9,$AV$9&amp;M24,IF(L24=BF9,BF9&amp;M24,IF(L24="","",$BF$9&amp;M24))))))</f>
        <v/>
      </c>
      <c r="T24" s="179"/>
      <c r="U24" s="180">
        <f t="shared" si="16"/>
        <v>0</v>
      </c>
      <c r="V24" s="180">
        <f t="shared" si="17"/>
        <v>0</v>
      </c>
      <c r="W24" s="180">
        <f t="shared" si="18"/>
        <v>0</v>
      </c>
      <c r="X24" s="180">
        <f t="shared" si="19"/>
        <v>0</v>
      </c>
      <c r="Y24" s="180">
        <f t="shared" si="20"/>
        <v>0</v>
      </c>
      <c r="Z24" s="180">
        <f t="shared" si="21"/>
        <v>0</v>
      </c>
      <c r="AA24" s="180">
        <f t="shared" si="22"/>
        <v>0</v>
      </c>
      <c r="AB24" s="180">
        <f t="shared" si="23"/>
        <v>0</v>
      </c>
      <c r="AC24" s="181"/>
      <c r="AD24" s="180">
        <f t="shared" si="0"/>
        <v>0</v>
      </c>
      <c r="AE24" s="180">
        <f t="shared" si="1"/>
        <v>0</v>
      </c>
      <c r="AF24" s="180">
        <f t="shared" si="2"/>
        <v>0</v>
      </c>
      <c r="AG24" s="180">
        <f t="shared" si="3"/>
        <v>0</v>
      </c>
      <c r="AH24" s="180">
        <f t="shared" si="4"/>
        <v>0</v>
      </c>
      <c r="AI24" s="180">
        <f t="shared" si="5"/>
        <v>0</v>
      </c>
      <c r="AJ24" s="180">
        <f t="shared" si="6"/>
        <v>0</v>
      </c>
      <c r="AK24" s="180">
        <f t="shared" si="7"/>
        <v>0</v>
      </c>
      <c r="AL24" s="181"/>
      <c r="AM24" s="180">
        <f t="shared" si="24"/>
        <v>0</v>
      </c>
      <c r="AN24" s="180">
        <f t="shared" si="25"/>
        <v>0</v>
      </c>
      <c r="AO24" s="180">
        <f t="shared" si="26"/>
        <v>0</v>
      </c>
      <c r="AP24" s="180">
        <f t="shared" si="27"/>
        <v>0</v>
      </c>
      <c r="AQ24" s="180">
        <f t="shared" si="28"/>
        <v>0</v>
      </c>
      <c r="AR24" s="180">
        <f t="shared" si="29"/>
        <v>0</v>
      </c>
      <c r="AS24" s="180">
        <f t="shared" si="30"/>
        <v>0</v>
      </c>
      <c r="AT24" s="180">
        <f t="shared" si="31"/>
        <v>0</v>
      </c>
      <c r="AU24" s="181"/>
      <c r="AV24" s="180">
        <f t="shared" si="32"/>
        <v>0</v>
      </c>
      <c r="AW24" s="180">
        <f t="shared" si="33"/>
        <v>0</v>
      </c>
      <c r="AX24" s="180">
        <f t="shared" si="34"/>
        <v>0</v>
      </c>
      <c r="AY24" s="180">
        <f t="shared" si="35"/>
        <v>0</v>
      </c>
      <c r="AZ24" s="180">
        <f t="shared" si="36"/>
        <v>0</v>
      </c>
      <c r="BA24" s="180">
        <f t="shared" si="37"/>
        <v>0</v>
      </c>
      <c r="BB24" s="180">
        <f t="shared" si="38"/>
        <v>0</v>
      </c>
      <c r="BC24" s="180">
        <f t="shared" si="39"/>
        <v>0</v>
      </c>
      <c r="BD24" s="146"/>
      <c r="BE24" s="182">
        <f t="shared" si="40"/>
        <v>0</v>
      </c>
      <c r="BF24" s="182">
        <f t="shared" si="41"/>
        <v>0</v>
      </c>
      <c r="BG24" s="182">
        <f t="shared" si="42"/>
        <v>0</v>
      </c>
      <c r="BH24" s="182">
        <f t="shared" si="43"/>
        <v>0</v>
      </c>
      <c r="BI24" s="182">
        <f t="shared" si="44"/>
        <v>0</v>
      </c>
      <c r="BJ24" s="182">
        <f t="shared" si="45"/>
        <v>0</v>
      </c>
      <c r="BK24" s="182">
        <f t="shared" si="46"/>
        <v>0</v>
      </c>
      <c r="BL24" s="182">
        <f t="shared" si="47"/>
        <v>0</v>
      </c>
      <c r="BM24" s="182">
        <f t="shared" si="48"/>
        <v>0</v>
      </c>
      <c r="BN24" s="183"/>
      <c r="BO24" s="184">
        <f t="shared" si="8"/>
        <v>0</v>
      </c>
      <c r="BP24" s="184">
        <f t="shared" si="9"/>
        <v>0</v>
      </c>
      <c r="BQ24" s="184">
        <f t="shared" si="10"/>
        <v>0</v>
      </c>
      <c r="BR24" s="184">
        <f t="shared" si="11"/>
        <v>0</v>
      </c>
      <c r="BS24" s="184">
        <f t="shared" si="12"/>
        <v>0</v>
      </c>
      <c r="BT24" s="184">
        <f t="shared" si="13"/>
        <v>0</v>
      </c>
      <c r="BU24" s="184">
        <f t="shared" si="14"/>
        <v>0</v>
      </c>
      <c r="BV24" s="184">
        <f t="shared" si="15"/>
        <v>0</v>
      </c>
    </row>
    <row r="25" spans="1:74" s="185" customFormat="1" ht="24" customHeight="1" x14ac:dyDescent="0.15">
      <c r="A25" s="176"/>
      <c r="B25" s="186"/>
      <c r="C25" s="380"/>
      <c r="D25" s="381"/>
      <c r="E25" s="382"/>
      <c r="F25" s="383"/>
      <c r="G25" s="383"/>
      <c r="H25" s="383"/>
      <c r="I25" s="383"/>
      <c r="J25" s="383"/>
      <c r="K25" s="533"/>
      <c r="L25" s="92"/>
      <c r="M25" s="93"/>
      <c r="N25" s="94"/>
      <c r="O25" s="385"/>
      <c r="P25" s="386"/>
      <c r="Q25" s="387"/>
      <c r="R25" s="178"/>
      <c r="S25" s="179" t="str">
        <f>IF(L25=$U$11,$U$11&amp;M25,IF(L25=$AD$11,$AD$11&amp;M25,IF(L25=AM8,AM8&amp;M25,IF(L25=$AV$9,$AV$9&amp;M25,IF(L25=BF9,BF9&amp;M25,IF(L25="","",$BF$9&amp;M25))))))</f>
        <v/>
      </c>
      <c r="T25" s="179"/>
      <c r="U25" s="180">
        <f t="shared" si="16"/>
        <v>0</v>
      </c>
      <c r="V25" s="180">
        <f t="shared" si="17"/>
        <v>0</v>
      </c>
      <c r="W25" s="180">
        <f t="shared" si="18"/>
        <v>0</v>
      </c>
      <c r="X25" s="180">
        <f t="shared" si="19"/>
        <v>0</v>
      </c>
      <c r="Y25" s="180">
        <f t="shared" si="20"/>
        <v>0</v>
      </c>
      <c r="Z25" s="180">
        <f t="shared" si="21"/>
        <v>0</v>
      </c>
      <c r="AA25" s="180">
        <f t="shared" si="22"/>
        <v>0</v>
      </c>
      <c r="AB25" s="180">
        <f t="shared" si="23"/>
        <v>0</v>
      </c>
      <c r="AC25" s="181"/>
      <c r="AD25" s="180">
        <f t="shared" si="0"/>
        <v>0</v>
      </c>
      <c r="AE25" s="180">
        <f t="shared" si="1"/>
        <v>0</v>
      </c>
      <c r="AF25" s="180">
        <f t="shared" si="2"/>
        <v>0</v>
      </c>
      <c r="AG25" s="180">
        <f t="shared" si="3"/>
        <v>0</v>
      </c>
      <c r="AH25" s="180">
        <f t="shared" si="4"/>
        <v>0</v>
      </c>
      <c r="AI25" s="180">
        <f t="shared" si="5"/>
        <v>0</v>
      </c>
      <c r="AJ25" s="180">
        <f t="shared" si="6"/>
        <v>0</v>
      </c>
      <c r="AK25" s="180">
        <f t="shared" si="7"/>
        <v>0</v>
      </c>
      <c r="AL25" s="181"/>
      <c r="AM25" s="180">
        <f t="shared" si="24"/>
        <v>0</v>
      </c>
      <c r="AN25" s="180">
        <f t="shared" si="25"/>
        <v>0</v>
      </c>
      <c r="AO25" s="180">
        <f t="shared" si="26"/>
        <v>0</v>
      </c>
      <c r="AP25" s="180">
        <f t="shared" si="27"/>
        <v>0</v>
      </c>
      <c r="AQ25" s="180">
        <f t="shared" si="28"/>
        <v>0</v>
      </c>
      <c r="AR25" s="180">
        <f t="shared" si="29"/>
        <v>0</v>
      </c>
      <c r="AS25" s="180">
        <f t="shared" si="30"/>
        <v>0</v>
      </c>
      <c r="AT25" s="180">
        <f t="shared" si="31"/>
        <v>0</v>
      </c>
      <c r="AU25" s="181"/>
      <c r="AV25" s="180">
        <f t="shared" si="32"/>
        <v>0</v>
      </c>
      <c r="AW25" s="180">
        <f t="shared" si="33"/>
        <v>0</v>
      </c>
      <c r="AX25" s="180">
        <f t="shared" si="34"/>
        <v>0</v>
      </c>
      <c r="AY25" s="180">
        <f t="shared" si="35"/>
        <v>0</v>
      </c>
      <c r="AZ25" s="180">
        <f t="shared" si="36"/>
        <v>0</v>
      </c>
      <c r="BA25" s="180">
        <f t="shared" si="37"/>
        <v>0</v>
      </c>
      <c r="BB25" s="180">
        <f t="shared" si="38"/>
        <v>0</v>
      </c>
      <c r="BC25" s="180">
        <f t="shared" si="39"/>
        <v>0</v>
      </c>
      <c r="BD25" s="146"/>
      <c r="BE25" s="182">
        <f t="shared" si="40"/>
        <v>0</v>
      </c>
      <c r="BF25" s="182">
        <f t="shared" si="41"/>
        <v>0</v>
      </c>
      <c r="BG25" s="182">
        <f t="shared" si="42"/>
        <v>0</v>
      </c>
      <c r="BH25" s="182">
        <f t="shared" si="43"/>
        <v>0</v>
      </c>
      <c r="BI25" s="182">
        <f t="shared" si="44"/>
        <v>0</v>
      </c>
      <c r="BJ25" s="182">
        <f t="shared" si="45"/>
        <v>0</v>
      </c>
      <c r="BK25" s="182">
        <f t="shared" si="46"/>
        <v>0</v>
      </c>
      <c r="BL25" s="182">
        <f t="shared" si="47"/>
        <v>0</v>
      </c>
      <c r="BM25" s="182">
        <f t="shared" si="48"/>
        <v>0</v>
      </c>
      <c r="BN25" s="183"/>
      <c r="BO25" s="184">
        <f t="shared" si="8"/>
        <v>0</v>
      </c>
      <c r="BP25" s="184">
        <f t="shared" si="9"/>
        <v>0</v>
      </c>
      <c r="BQ25" s="184">
        <f t="shared" si="10"/>
        <v>0</v>
      </c>
      <c r="BR25" s="184">
        <f t="shared" si="11"/>
        <v>0</v>
      </c>
      <c r="BS25" s="184">
        <f t="shared" si="12"/>
        <v>0</v>
      </c>
      <c r="BT25" s="184">
        <f t="shared" si="13"/>
        <v>0</v>
      </c>
      <c r="BU25" s="184">
        <f t="shared" si="14"/>
        <v>0</v>
      </c>
      <c r="BV25" s="184">
        <f t="shared" si="15"/>
        <v>0</v>
      </c>
    </row>
    <row r="26" spans="1:74" s="185" customFormat="1" ht="24" customHeight="1" x14ac:dyDescent="0.15">
      <c r="A26" s="176"/>
      <c r="B26" s="187"/>
      <c r="C26" s="380"/>
      <c r="D26" s="381"/>
      <c r="E26" s="382"/>
      <c r="F26" s="383"/>
      <c r="G26" s="383"/>
      <c r="H26" s="383"/>
      <c r="I26" s="383"/>
      <c r="J26" s="383"/>
      <c r="K26" s="533"/>
      <c r="L26" s="92"/>
      <c r="M26" s="93"/>
      <c r="N26" s="94"/>
      <c r="O26" s="385"/>
      <c r="P26" s="386"/>
      <c r="Q26" s="387"/>
      <c r="R26" s="178"/>
      <c r="S26" s="179" t="str">
        <f>IF(L26=$U$11,$U$11&amp;M26,IF(L26=$AD$11,$AD$11&amp;M26,IF(L26=AM8,AM8&amp;M26,IF(L26=$AV$9,$AV$9&amp;M26,IF(L26=BF9,BF9&amp;M26,IF(L26="","",$BF$9&amp;M26))))))</f>
        <v/>
      </c>
      <c r="T26" s="179"/>
      <c r="U26" s="180">
        <f t="shared" si="16"/>
        <v>0</v>
      </c>
      <c r="V26" s="180">
        <f t="shared" si="17"/>
        <v>0</v>
      </c>
      <c r="W26" s="180">
        <f t="shared" si="18"/>
        <v>0</v>
      </c>
      <c r="X26" s="180">
        <f t="shared" si="19"/>
        <v>0</v>
      </c>
      <c r="Y26" s="180">
        <f t="shared" si="20"/>
        <v>0</v>
      </c>
      <c r="Z26" s="180">
        <f t="shared" si="21"/>
        <v>0</v>
      </c>
      <c r="AA26" s="180">
        <f t="shared" si="22"/>
        <v>0</v>
      </c>
      <c r="AB26" s="180">
        <f t="shared" si="23"/>
        <v>0</v>
      </c>
      <c r="AC26" s="181"/>
      <c r="AD26" s="180">
        <f t="shared" si="0"/>
        <v>0</v>
      </c>
      <c r="AE26" s="180">
        <f t="shared" si="1"/>
        <v>0</v>
      </c>
      <c r="AF26" s="180">
        <f t="shared" si="2"/>
        <v>0</v>
      </c>
      <c r="AG26" s="180">
        <f t="shared" si="3"/>
        <v>0</v>
      </c>
      <c r="AH26" s="180">
        <f t="shared" si="4"/>
        <v>0</v>
      </c>
      <c r="AI26" s="180">
        <f t="shared" si="5"/>
        <v>0</v>
      </c>
      <c r="AJ26" s="180">
        <f t="shared" si="6"/>
        <v>0</v>
      </c>
      <c r="AK26" s="180">
        <f t="shared" si="7"/>
        <v>0</v>
      </c>
      <c r="AL26" s="181"/>
      <c r="AM26" s="180">
        <f t="shared" si="24"/>
        <v>0</v>
      </c>
      <c r="AN26" s="180">
        <f t="shared" si="25"/>
        <v>0</v>
      </c>
      <c r="AO26" s="180">
        <f t="shared" si="26"/>
        <v>0</v>
      </c>
      <c r="AP26" s="180">
        <f t="shared" si="27"/>
        <v>0</v>
      </c>
      <c r="AQ26" s="180">
        <f t="shared" si="28"/>
        <v>0</v>
      </c>
      <c r="AR26" s="180">
        <f t="shared" si="29"/>
        <v>0</v>
      </c>
      <c r="AS26" s="180">
        <f t="shared" si="30"/>
        <v>0</v>
      </c>
      <c r="AT26" s="180">
        <f t="shared" si="31"/>
        <v>0</v>
      </c>
      <c r="AU26" s="181"/>
      <c r="AV26" s="180">
        <f t="shared" si="32"/>
        <v>0</v>
      </c>
      <c r="AW26" s="180">
        <f t="shared" si="33"/>
        <v>0</v>
      </c>
      <c r="AX26" s="180">
        <f t="shared" si="34"/>
        <v>0</v>
      </c>
      <c r="AY26" s="180">
        <f t="shared" si="35"/>
        <v>0</v>
      </c>
      <c r="AZ26" s="180">
        <f t="shared" si="36"/>
        <v>0</v>
      </c>
      <c r="BA26" s="180">
        <f t="shared" si="37"/>
        <v>0</v>
      </c>
      <c r="BB26" s="180">
        <f t="shared" si="38"/>
        <v>0</v>
      </c>
      <c r="BC26" s="180">
        <f t="shared" si="39"/>
        <v>0</v>
      </c>
      <c r="BD26" s="146"/>
      <c r="BE26" s="182">
        <f t="shared" si="40"/>
        <v>0</v>
      </c>
      <c r="BF26" s="182">
        <f t="shared" si="41"/>
        <v>0</v>
      </c>
      <c r="BG26" s="182">
        <f t="shared" si="42"/>
        <v>0</v>
      </c>
      <c r="BH26" s="182">
        <f t="shared" si="43"/>
        <v>0</v>
      </c>
      <c r="BI26" s="182">
        <f t="shared" si="44"/>
        <v>0</v>
      </c>
      <c r="BJ26" s="182">
        <f t="shared" si="45"/>
        <v>0</v>
      </c>
      <c r="BK26" s="182">
        <f t="shared" si="46"/>
        <v>0</v>
      </c>
      <c r="BL26" s="182">
        <f t="shared" si="47"/>
        <v>0</v>
      </c>
      <c r="BM26" s="182">
        <f t="shared" si="48"/>
        <v>0</v>
      </c>
      <c r="BN26" s="183"/>
      <c r="BO26" s="184">
        <f t="shared" si="8"/>
        <v>0</v>
      </c>
      <c r="BP26" s="184">
        <f t="shared" si="9"/>
        <v>0</v>
      </c>
      <c r="BQ26" s="184">
        <f t="shared" si="10"/>
        <v>0</v>
      </c>
      <c r="BR26" s="184">
        <f t="shared" si="11"/>
        <v>0</v>
      </c>
      <c r="BS26" s="184">
        <f t="shared" si="12"/>
        <v>0</v>
      </c>
      <c r="BT26" s="184">
        <f t="shared" si="13"/>
        <v>0</v>
      </c>
      <c r="BU26" s="184">
        <f t="shared" si="14"/>
        <v>0</v>
      </c>
      <c r="BV26" s="184">
        <f t="shared" si="15"/>
        <v>0</v>
      </c>
    </row>
    <row r="27" spans="1:74" s="185" customFormat="1" ht="24" customHeight="1" x14ac:dyDescent="0.15">
      <c r="A27" s="176"/>
      <c r="B27" s="186"/>
      <c r="C27" s="380"/>
      <c r="D27" s="381"/>
      <c r="E27" s="382"/>
      <c r="F27" s="383"/>
      <c r="G27" s="383"/>
      <c r="H27" s="383"/>
      <c r="I27" s="383"/>
      <c r="J27" s="383"/>
      <c r="K27" s="533"/>
      <c r="L27" s="92"/>
      <c r="M27" s="93"/>
      <c r="N27" s="94"/>
      <c r="O27" s="385"/>
      <c r="P27" s="386"/>
      <c r="Q27" s="387"/>
      <c r="R27" s="178"/>
      <c r="S27" s="179" t="str">
        <f>IF(L27=$U$11,$U$11&amp;M27,IF(L27=$AD$11,$AD$11&amp;M27,IF(L27=AM8,AM8&amp;M27,IF(L27=$AV$9,$AV$9&amp;M27,IF(L27=BF9,BF9&amp;M27,IF(L27="","",$BF$9&amp;M27))))))</f>
        <v/>
      </c>
      <c r="T27" s="179"/>
      <c r="U27" s="180">
        <f t="shared" si="16"/>
        <v>0</v>
      </c>
      <c r="V27" s="180">
        <f t="shared" si="17"/>
        <v>0</v>
      </c>
      <c r="W27" s="180">
        <f t="shared" si="18"/>
        <v>0</v>
      </c>
      <c r="X27" s="180">
        <f t="shared" si="19"/>
        <v>0</v>
      </c>
      <c r="Y27" s="180">
        <f t="shared" si="20"/>
        <v>0</v>
      </c>
      <c r="Z27" s="180">
        <f t="shared" si="21"/>
        <v>0</v>
      </c>
      <c r="AA27" s="180">
        <f t="shared" si="22"/>
        <v>0</v>
      </c>
      <c r="AB27" s="180">
        <f t="shared" si="23"/>
        <v>0</v>
      </c>
      <c r="AC27" s="181"/>
      <c r="AD27" s="180">
        <f t="shared" si="0"/>
        <v>0</v>
      </c>
      <c r="AE27" s="180">
        <f t="shared" si="1"/>
        <v>0</v>
      </c>
      <c r="AF27" s="180">
        <f t="shared" si="2"/>
        <v>0</v>
      </c>
      <c r="AG27" s="180">
        <f t="shared" si="3"/>
        <v>0</v>
      </c>
      <c r="AH27" s="180">
        <f t="shared" si="4"/>
        <v>0</v>
      </c>
      <c r="AI27" s="180">
        <f t="shared" si="5"/>
        <v>0</v>
      </c>
      <c r="AJ27" s="180">
        <f t="shared" si="6"/>
        <v>0</v>
      </c>
      <c r="AK27" s="180">
        <f t="shared" si="7"/>
        <v>0</v>
      </c>
      <c r="AL27" s="181"/>
      <c r="AM27" s="180">
        <f t="shared" si="24"/>
        <v>0</v>
      </c>
      <c r="AN27" s="180">
        <f t="shared" si="25"/>
        <v>0</v>
      </c>
      <c r="AO27" s="180">
        <f t="shared" si="26"/>
        <v>0</v>
      </c>
      <c r="AP27" s="180">
        <f t="shared" si="27"/>
        <v>0</v>
      </c>
      <c r="AQ27" s="180">
        <f t="shared" si="28"/>
        <v>0</v>
      </c>
      <c r="AR27" s="180">
        <f t="shared" si="29"/>
        <v>0</v>
      </c>
      <c r="AS27" s="180">
        <f t="shared" si="30"/>
        <v>0</v>
      </c>
      <c r="AT27" s="180">
        <f t="shared" si="31"/>
        <v>0</v>
      </c>
      <c r="AU27" s="181"/>
      <c r="AV27" s="180">
        <f t="shared" si="32"/>
        <v>0</v>
      </c>
      <c r="AW27" s="180">
        <f t="shared" si="33"/>
        <v>0</v>
      </c>
      <c r="AX27" s="180">
        <f t="shared" si="34"/>
        <v>0</v>
      </c>
      <c r="AY27" s="180">
        <f t="shared" si="35"/>
        <v>0</v>
      </c>
      <c r="AZ27" s="180">
        <f t="shared" si="36"/>
        <v>0</v>
      </c>
      <c r="BA27" s="180">
        <f t="shared" si="37"/>
        <v>0</v>
      </c>
      <c r="BB27" s="180">
        <f t="shared" si="38"/>
        <v>0</v>
      </c>
      <c r="BC27" s="180">
        <f t="shared" si="39"/>
        <v>0</v>
      </c>
      <c r="BD27" s="146"/>
      <c r="BE27" s="182">
        <f t="shared" si="40"/>
        <v>0</v>
      </c>
      <c r="BF27" s="182">
        <f t="shared" si="41"/>
        <v>0</v>
      </c>
      <c r="BG27" s="182">
        <f t="shared" si="42"/>
        <v>0</v>
      </c>
      <c r="BH27" s="182">
        <f t="shared" si="43"/>
        <v>0</v>
      </c>
      <c r="BI27" s="182">
        <f t="shared" si="44"/>
        <v>0</v>
      </c>
      <c r="BJ27" s="182">
        <f t="shared" si="45"/>
        <v>0</v>
      </c>
      <c r="BK27" s="182">
        <f t="shared" si="46"/>
        <v>0</v>
      </c>
      <c r="BL27" s="182">
        <f t="shared" si="47"/>
        <v>0</v>
      </c>
      <c r="BM27" s="182">
        <f t="shared" si="48"/>
        <v>0</v>
      </c>
      <c r="BN27" s="183"/>
      <c r="BO27" s="184">
        <f t="shared" si="8"/>
        <v>0</v>
      </c>
      <c r="BP27" s="184">
        <f t="shared" si="9"/>
        <v>0</v>
      </c>
      <c r="BQ27" s="184">
        <f t="shared" si="10"/>
        <v>0</v>
      </c>
      <c r="BR27" s="184">
        <f t="shared" si="11"/>
        <v>0</v>
      </c>
      <c r="BS27" s="184">
        <f t="shared" si="12"/>
        <v>0</v>
      </c>
      <c r="BT27" s="184">
        <f t="shared" si="13"/>
        <v>0</v>
      </c>
      <c r="BU27" s="184">
        <f t="shared" si="14"/>
        <v>0</v>
      </c>
      <c r="BV27" s="184">
        <f t="shared" si="15"/>
        <v>0</v>
      </c>
    </row>
    <row r="28" spans="1:74" s="185" customFormat="1" ht="24" customHeight="1" x14ac:dyDescent="0.15">
      <c r="A28" s="176"/>
      <c r="B28" s="187"/>
      <c r="C28" s="380"/>
      <c r="D28" s="381"/>
      <c r="E28" s="382"/>
      <c r="F28" s="383"/>
      <c r="G28" s="383"/>
      <c r="H28" s="383"/>
      <c r="I28" s="383"/>
      <c r="J28" s="383"/>
      <c r="K28" s="533"/>
      <c r="L28" s="92"/>
      <c r="M28" s="93"/>
      <c r="N28" s="94"/>
      <c r="O28" s="385"/>
      <c r="P28" s="386"/>
      <c r="Q28" s="387"/>
      <c r="R28" s="178"/>
      <c r="S28" s="179" t="str">
        <f>IF(L28=$U$11,$U$11&amp;M28,IF(L28=$AD$11,$AD$11&amp;M28,IF(L28=AM8,AM8&amp;M28,IF(L28=$AV$9,$AV$9&amp;M28,IF(L28=BF9,BF9&amp;M28,IF(L28="","",$BF$9&amp;M28))))))</f>
        <v/>
      </c>
      <c r="T28" s="179"/>
      <c r="U28" s="180">
        <f t="shared" si="16"/>
        <v>0</v>
      </c>
      <c r="V28" s="180">
        <f t="shared" si="17"/>
        <v>0</v>
      </c>
      <c r="W28" s="180">
        <f t="shared" si="18"/>
        <v>0</v>
      </c>
      <c r="X28" s="180">
        <f t="shared" si="19"/>
        <v>0</v>
      </c>
      <c r="Y28" s="180">
        <f t="shared" si="20"/>
        <v>0</v>
      </c>
      <c r="Z28" s="180">
        <f t="shared" si="21"/>
        <v>0</v>
      </c>
      <c r="AA28" s="180">
        <f t="shared" si="22"/>
        <v>0</v>
      </c>
      <c r="AB28" s="180">
        <f t="shared" si="23"/>
        <v>0</v>
      </c>
      <c r="AC28" s="181"/>
      <c r="AD28" s="180">
        <f t="shared" si="0"/>
        <v>0</v>
      </c>
      <c r="AE28" s="180">
        <f t="shared" si="1"/>
        <v>0</v>
      </c>
      <c r="AF28" s="180">
        <f t="shared" si="2"/>
        <v>0</v>
      </c>
      <c r="AG28" s="180">
        <f t="shared" si="3"/>
        <v>0</v>
      </c>
      <c r="AH28" s="180">
        <f t="shared" si="4"/>
        <v>0</v>
      </c>
      <c r="AI28" s="180">
        <f t="shared" si="5"/>
        <v>0</v>
      </c>
      <c r="AJ28" s="180">
        <f t="shared" si="6"/>
        <v>0</v>
      </c>
      <c r="AK28" s="180">
        <f t="shared" si="7"/>
        <v>0</v>
      </c>
      <c r="AL28" s="181"/>
      <c r="AM28" s="180">
        <f t="shared" si="24"/>
        <v>0</v>
      </c>
      <c r="AN28" s="180">
        <f t="shared" si="25"/>
        <v>0</v>
      </c>
      <c r="AO28" s="180">
        <f t="shared" si="26"/>
        <v>0</v>
      </c>
      <c r="AP28" s="180">
        <f t="shared" si="27"/>
        <v>0</v>
      </c>
      <c r="AQ28" s="180">
        <f t="shared" si="28"/>
        <v>0</v>
      </c>
      <c r="AR28" s="180">
        <f t="shared" si="29"/>
        <v>0</v>
      </c>
      <c r="AS28" s="180">
        <f t="shared" si="30"/>
        <v>0</v>
      </c>
      <c r="AT28" s="180">
        <f t="shared" si="31"/>
        <v>0</v>
      </c>
      <c r="AU28" s="181"/>
      <c r="AV28" s="180">
        <f t="shared" si="32"/>
        <v>0</v>
      </c>
      <c r="AW28" s="180">
        <f t="shared" si="33"/>
        <v>0</v>
      </c>
      <c r="AX28" s="180">
        <f t="shared" si="34"/>
        <v>0</v>
      </c>
      <c r="AY28" s="180">
        <f t="shared" si="35"/>
        <v>0</v>
      </c>
      <c r="AZ28" s="180">
        <f t="shared" si="36"/>
        <v>0</v>
      </c>
      <c r="BA28" s="180">
        <f t="shared" si="37"/>
        <v>0</v>
      </c>
      <c r="BB28" s="180">
        <f t="shared" si="38"/>
        <v>0</v>
      </c>
      <c r="BC28" s="180">
        <f t="shared" si="39"/>
        <v>0</v>
      </c>
      <c r="BD28" s="146"/>
      <c r="BE28" s="182">
        <f t="shared" si="40"/>
        <v>0</v>
      </c>
      <c r="BF28" s="182">
        <f t="shared" si="41"/>
        <v>0</v>
      </c>
      <c r="BG28" s="182">
        <f t="shared" si="42"/>
        <v>0</v>
      </c>
      <c r="BH28" s="182">
        <f t="shared" si="43"/>
        <v>0</v>
      </c>
      <c r="BI28" s="182">
        <f t="shared" si="44"/>
        <v>0</v>
      </c>
      <c r="BJ28" s="182">
        <f t="shared" si="45"/>
        <v>0</v>
      </c>
      <c r="BK28" s="182">
        <f t="shared" si="46"/>
        <v>0</v>
      </c>
      <c r="BL28" s="182">
        <f t="shared" si="47"/>
        <v>0</v>
      </c>
      <c r="BM28" s="182">
        <f t="shared" si="48"/>
        <v>0</v>
      </c>
      <c r="BN28" s="183"/>
      <c r="BO28" s="184">
        <f t="shared" si="8"/>
        <v>0</v>
      </c>
      <c r="BP28" s="184">
        <f t="shared" si="9"/>
        <v>0</v>
      </c>
      <c r="BQ28" s="184">
        <f t="shared" si="10"/>
        <v>0</v>
      </c>
      <c r="BR28" s="184">
        <f t="shared" si="11"/>
        <v>0</v>
      </c>
      <c r="BS28" s="184">
        <f t="shared" si="12"/>
        <v>0</v>
      </c>
      <c r="BT28" s="184">
        <f t="shared" si="13"/>
        <v>0</v>
      </c>
      <c r="BU28" s="184">
        <f t="shared" si="14"/>
        <v>0</v>
      </c>
      <c r="BV28" s="184">
        <f t="shared" si="15"/>
        <v>0</v>
      </c>
    </row>
    <row r="29" spans="1:74" s="185" customFormat="1" ht="24" customHeight="1" x14ac:dyDescent="0.15">
      <c r="A29" s="176"/>
      <c r="B29" s="186"/>
      <c r="C29" s="380"/>
      <c r="D29" s="381"/>
      <c r="E29" s="382"/>
      <c r="F29" s="383"/>
      <c r="G29" s="383"/>
      <c r="H29" s="383"/>
      <c r="I29" s="383"/>
      <c r="J29" s="383"/>
      <c r="K29" s="533"/>
      <c r="L29" s="92"/>
      <c r="M29" s="93"/>
      <c r="N29" s="94"/>
      <c r="O29" s="385"/>
      <c r="P29" s="386"/>
      <c r="Q29" s="387"/>
      <c r="R29" s="178"/>
      <c r="S29" s="179" t="str">
        <f>IF(L29=$U$11,$U$11&amp;M29,IF(L29=$AD$11,$AD$11&amp;M29,IF(L29=AM8,AM8&amp;M29,IF(L29=$AV$9,$AV$9&amp;M29,IF(L29=BF9,BF9&amp;M29,IF(L29="","",$BF$9&amp;M29))))))</f>
        <v/>
      </c>
      <c r="T29" s="179"/>
      <c r="U29" s="180">
        <f t="shared" si="16"/>
        <v>0</v>
      </c>
      <c r="V29" s="180">
        <f t="shared" si="17"/>
        <v>0</v>
      </c>
      <c r="W29" s="180">
        <f t="shared" si="18"/>
        <v>0</v>
      </c>
      <c r="X29" s="180">
        <f t="shared" si="19"/>
        <v>0</v>
      </c>
      <c r="Y29" s="180">
        <f t="shared" si="20"/>
        <v>0</v>
      </c>
      <c r="Z29" s="180">
        <f t="shared" si="21"/>
        <v>0</v>
      </c>
      <c r="AA29" s="180">
        <f t="shared" si="22"/>
        <v>0</v>
      </c>
      <c r="AB29" s="180">
        <f t="shared" si="23"/>
        <v>0</v>
      </c>
      <c r="AC29" s="181"/>
      <c r="AD29" s="180">
        <f t="shared" si="0"/>
        <v>0</v>
      </c>
      <c r="AE29" s="180">
        <f t="shared" si="1"/>
        <v>0</v>
      </c>
      <c r="AF29" s="180">
        <f t="shared" si="2"/>
        <v>0</v>
      </c>
      <c r="AG29" s="180">
        <f t="shared" si="3"/>
        <v>0</v>
      </c>
      <c r="AH29" s="180">
        <f t="shared" si="4"/>
        <v>0</v>
      </c>
      <c r="AI29" s="180">
        <f t="shared" si="5"/>
        <v>0</v>
      </c>
      <c r="AJ29" s="180">
        <f t="shared" si="6"/>
        <v>0</v>
      </c>
      <c r="AK29" s="180">
        <f t="shared" si="7"/>
        <v>0</v>
      </c>
      <c r="AL29" s="181"/>
      <c r="AM29" s="180">
        <f t="shared" si="24"/>
        <v>0</v>
      </c>
      <c r="AN29" s="180">
        <f t="shared" si="25"/>
        <v>0</v>
      </c>
      <c r="AO29" s="180">
        <f t="shared" si="26"/>
        <v>0</v>
      </c>
      <c r="AP29" s="180">
        <f t="shared" si="27"/>
        <v>0</v>
      </c>
      <c r="AQ29" s="180">
        <f t="shared" si="28"/>
        <v>0</v>
      </c>
      <c r="AR29" s="180">
        <f t="shared" si="29"/>
        <v>0</v>
      </c>
      <c r="AS29" s="180">
        <f t="shared" si="30"/>
        <v>0</v>
      </c>
      <c r="AT29" s="180">
        <f t="shared" si="31"/>
        <v>0</v>
      </c>
      <c r="AU29" s="181"/>
      <c r="AV29" s="180">
        <f t="shared" si="32"/>
        <v>0</v>
      </c>
      <c r="AW29" s="180">
        <f t="shared" si="33"/>
        <v>0</v>
      </c>
      <c r="AX29" s="180">
        <f t="shared" si="34"/>
        <v>0</v>
      </c>
      <c r="AY29" s="180">
        <f t="shared" si="35"/>
        <v>0</v>
      </c>
      <c r="AZ29" s="180">
        <f t="shared" si="36"/>
        <v>0</v>
      </c>
      <c r="BA29" s="180">
        <f t="shared" si="37"/>
        <v>0</v>
      </c>
      <c r="BB29" s="180">
        <f t="shared" si="38"/>
        <v>0</v>
      </c>
      <c r="BC29" s="180">
        <f t="shared" si="39"/>
        <v>0</v>
      </c>
      <c r="BD29" s="146"/>
      <c r="BE29" s="182">
        <f t="shared" si="40"/>
        <v>0</v>
      </c>
      <c r="BF29" s="182">
        <f t="shared" si="41"/>
        <v>0</v>
      </c>
      <c r="BG29" s="182">
        <f t="shared" si="42"/>
        <v>0</v>
      </c>
      <c r="BH29" s="182">
        <f t="shared" si="43"/>
        <v>0</v>
      </c>
      <c r="BI29" s="182">
        <f t="shared" si="44"/>
        <v>0</v>
      </c>
      <c r="BJ29" s="182">
        <f t="shared" si="45"/>
        <v>0</v>
      </c>
      <c r="BK29" s="182">
        <f t="shared" si="46"/>
        <v>0</v>
      </c>
      <c r="BL29" s="182">
        <f t="shared" si="47"/>
        <v>0</v>
      </c>
      <c r="BM29" s="182">
        <f t="shared" si="48"/>
        <v>0</v>
      </c>
      <c r="BN29" s="183"/>
      <c r="BO29" s="184">
        <f t="shared" si="8"/>
        <v>0</v>
      </c>
      <c r="BP29" s="184">
        <f t="shared" si="9"/>
        <v>0</v>
      </c>
      <c r="BQ29" s="184">
        <f t="shared" si="10"/>
        <v>0</v>
      </c>
      <c r="BR29" s="184">
        <f t="shared" si="11"/>
        <v>0</v>
      </c>
      <c r="BS29" s="184">
        <f t="shared" si="12"/>
        <v>0</v>
      </c>
      <c r="BT29" s="184">
        <f t="shared" si="13"/>
        <v>0</v>
      </c>
      <c r="BU29" s="184">
        <f t="shared" si="14"/>
        <v>0</v>
      </c>
      <c r="BV29" s="184">
        <f t="shared" si="15"/>
        <v>0</v>
      </c>
    </row>
    <row r="30" spans="1:74" s="185" customFormat="1" ht="24" customHeight="1" x14ac:dyDescent="0.15">
      <c r="A30" s="176"/>
      <c r="B30" s="187"/>
      <c r="C30" s="380"/>
      <c r="D30" s="381"/>
      <c r="E30" s="382"/>
      <c r="F30" s="383"/>
      <c r="G30" s="383"/>
      <c r="H30" s="383"/>
      <c r="I30" s="383"/>
      <c r="J30" s="383"/>
      <c r="K30" s="533"/>
      <c r="L30" s="92"/>
      <c r="M30" s="93"/>
      <c r="N30" s="94"/>
      <c r="O30" s="385"/>
      <c r="P30" s="386"/>
      <c r="Q30" s="387"/>
      <c r="R30" s="178"/>
      <c r="S30" s="179" t="str">
        <f>IF(L30=$U$11,$U$11&amp;M30,IF(L30=$AD$11,$AD$11&amp;M30,IF(L30=AM8,AM8&amp;M30,IF(L30=$AV$9,$AV$9&amp;M30,IF(L30=BF9,BF9&amp;M30,IF(L30="","",$BF$9&amp;M30))))))</f>
        <v/>
      </c>
      <c r="T30" s="179"/>
      <c r="U30" s="180">
        <f t="shared" si="16"/>
        <v>0</v>
      </c>
      <c r="V30" s="180">
        <f t="shared" si="17"/>
        <v>0</v>
      </c>
      <c r="W30" s="180">
        <f t="shared" si="18"/>
        <v>0</v>
      </c>
      <c r="X30" s="180">
        <f t="shared" si="19"/>
        <v>0</v>
      </c>
      <c r="Y30" s="180">
        <f t="shared" si="20"/>
        <v>0</v>
      </c>
      <c r="Z30" s="180">
        <f t="shared" si="21"/>
        <v>0</v>
      </c>
      <c r="AA30" s="180">
        <f t="shared" si="22"/>
        <v>0</v>
      </c>
      <c r="AB30" s="180">
        <f t="shared" si="23"/>
        <v>0</v>
      </c>
      <c r="AC30" s="181"/>
      <c r="AD30" s="180">
        <f t="shared" si="0"/>
        <v>0</v>
      </c>
      <c r="AE30" s="180">
        <f t="shared" si="1"/>
        <v>0</v>
      </c>
      <c r="AF30" s="180">
        <f t="shared" si="2"/>
        <v>0</v>
      </c>
      <c r="AG30" s="180">
        <f t="shared" si="3"/>
        <v>0</v>
      </c>
      <c r="AH30" s="180">
        <f t="shared" si="4"/>
        <v>0</v>
      </c>
      <c r="AI30" s="180">
        <f t="shared" si="5"/>
        <v>0</v>
      </c>
      <c r="AJ30" s="180">
        <f t="shared" si="6"/>
        <v>0</v>
      </c>
      <c r="AK30" s="180">
        <f t="shared" si="7"/>
        <v>0</v>
      </c>
      <c r="AL30" s="181"/>
      <c r="AM30" s="180">
        <f t="shared" si="24"/>
        <v>0</v>
      </c>
      <c r="AN30" s="180">
        <f t="shared" si="25"/>
        <v>0</v>
      </c>
      <c r="AO30" s="180">
        <f t="shared" si="26"/>
        <v>0</v>
      </c>
      <c r="AP30" s="180">
        <f t="shared" si="27"/>
        <v>0</v>
      </c>
      <c r="AQ30" s="180">
        <f t="shared" si="28"/>
        <v>0</v>
      </c>
      <c r="AR30" s="180">
        <f t="shared" si="29"/>
        <v>0</v>
      </c>
      <c r="AS30" s="180">
        <f t="shared" si="30"/>
        <v>0</v>
      </c>
      <c r="AT30" s="180">
        <f t="shared" si="31"/>
        <v>0</v>
      </c>
      <c r="AU30" s="181"/>
      <c r="AV30" s="180">
        <f t="shared" si="32"/>
        <v>0</v>
      </c>
      <c r="AW30" s="180">
        <f t="shared" si="33"/>
        <v>0</v>
      </c>
      <c r="AX30" s="180">
        <f t="shared" si="34"/>
        <v>0</v>
      </c>
      <c r="AY30" s="180">
        <f t="shared" si="35"/>
        <v>0</v>
      </c>
      <c r="AZ30" s="180">
        <f t="shared" si="36"/>
        <v>0</v>
      </c>
      <c r="BA30" s="180">
        <f t="shared" si="37"/>
        <v>0</v>
      </c>
      <c r="BB30" s="180">
        <f t="shared" si="38"/>
        <v>0</v>
      </c>
      <c r="BC30" s="180">
        <f t="shared" si="39"/>
        <v>0</v>
      </c>
      <c r="BD30" s="146"/>
      <c r="BE30" s="182">
        <f t="shared" si="40"/>
        <v>0</v>
      </c>
      <c r="BF30" s="182">
        <f t="shared" si="41"/>
        <v>0</v>
      </c>
      <c r="BG30" s="182">
        <f t="shared" si="42"/>
        <v>0</v>
      </c>
      <c r="BH30" s="182">
        <f t="shared" si="43"/>
        <v>0</v>
      </c>
      <c r="BI30" s="182">
        <f t="shared" si="44"/>
        <v>0</v>
      </c>
      <c r="BJ30" s="182">
        <f t="shared" si="45"/>
        <v>0</v>
      </c>
      <c r="BK30" s="182">
        <f t="shared" si="46"/>
        <v>0</v>
      </c>
      <c r="BL30" s="182">
        <f t="shared" si="47"/>
        <v>0</v>
      </c>
      <c r="BM30" s="182">
        <f t="shared" si="48"/>
        <v>0</v>
      </c>
      <c r="BN30" s="183"/>
      <c r="BO30" s="184">
        <f t="shared" si="8"/>
        <v>0</v>
      </c>
      <c r="BP30" s="184">
        <f t="shared" si="9"/>
        <v>0</v>
      </c>
      <c r="BQ30" s="184">
        <f t="shared" si="10"/>
        <v>0</v>
      </c>
      <c r="BR30" s="184">
        <f t="shared" si="11"/>
        <v>0</v>
      </c>
      <c r="BS30" s="184">
        <f t="shared" si="12"/>
        <v>0</v>
      </c>
      <c r="BT30" s="184">
        <f t="shared" si="13"/>
        <v>0</v>
      </c>
      <c r="BU30" s="184">
        <f t="shared" si="14"/>
        <v>0</v>
      </c>
      <c r="BV30" s="184">
        <f t="shared" si="15"/>
        <v>0</v>
      </c>
    </row>
    <row r="31" spans="1:74" s="185" customFormat="1" ht="24" customHeight="1" x14ac:dyDescent="0.15">
      <c r="A31" s="176"/>
      <c r="B31" s="186"/>
      <c r="C31" s="380"/>
      <c r="D31" s="381"/>
      <c r="E31" s="382"/>
      <c r="F31" s="383"/>
      <c r="G31" s="383"/>
      <c r="H31" s="383"/>
      <c r="I31" s="383"/>
      <c r="J31" s="383"/>
      <c r="K31" s="533"/>
      <c r="L31" s="92"/>
      <c r="M31" s="93"/>
      <c r="N31" s="94"/>
      <c r="O31" s="385"/>
      <c r="P31" s="386"/>
      <c r="Q31" s="387"/>
      <c r="R31" s="188"/>
      <c r="S31" s="179" t="str">
        <f>IF(L31=$U$11,$U$11&amp;M31,IF(L31=$AD$11,$AD$11&amp;M31,IF(L31=AM8,AM8&amp;M31,IF(L31=$AV$9,$AV$9&amp;M31,IF(L31=BF9,BF9&amp;M31,IF(L31="","",$BF$9&amp;M31))))))</f>
        <v/>
      </c>
      <c r="T31" s="179"/>
      <c r="U31" s="180">
        <f t="shared" si="16"/>
        <v>0</v>
      </c>
      <c r="V31" s="180">
        <f t="shared" si="17"/>
        <v>0</v>
      </c>
      <c r="W31" s="180">
        <f t="shared" si="18"/>
        <v>0</v>
      </c>
      <c r="X31" s="180">
        <f t="shared" si="19"/>
        <v>0</v>
      </c>
      <c r="Y31" s="180">
        <f t="shared" si="20"/>
        <v>0</v>
      </c>
      <c r="Z31" s="180">
        <f t="shared" si="21"/>
        <v>0</v>
      </c>
      <c r="AA31" s="180">
        <f t="shared" si="22"/>
        <v>0</v>
      </c>
      <c r="AB31" s="180">
        <f t="shared" si="23"/>
        <v>0</v>
      </c>
      <c r="AC31" s="181"/>
      <c r="AD31" s="180">
        <f t="shared" si="0"/>
        <v>0</v>
      </c>
      <c r="AE31" s="180">
        <f t="shared" si="1"/>
        <v>0</v>
      </c>
      <c r="AF31" s="180">
        <f t="shared" si="2"/>
        <v>0</v>
      </c>
      <c r="AG31" s="180">
        <f t="shared" si="3"/>
        <v>0</v>
      </c>
      <c r="AH31" s="180">
        <f t="shared" si="4"/>
        <v>0</v>
      </c>
      <c r="AI31" s="180">
        <f t="shared" si="5"/>
        <v>0</v>
      </c>
      <c r="AJ31" s="180">
        <f t="shared" si="6"/>
        <v>0</v>
      </c>
      <c r="AK31" s="180">
        <f t="shared" si="7"/>
        <v>0</v>
      </c>
      <c r="AL31" s="181"/>
      <c r="AM31" s="180">
        <f t="shared" si="24"/>
        <v>0</v>
      </c>
      <c r="AN31" s="180">
        <f t="shared" si="25"/>
        <v>0</v>
      </c>
      <c r="AO31" s="180">
        <f t="shared" si="26"/>
        <v>0</v>
      </c>
      <c r="AP31" s="180">
        <f t="shared" si="27"/>
        <v>0</v>
      </c>
      <c r="AQ31" s="180">
        <f t="shared" si="28"/>
        <v>0</v>
      </c>
      <c r="AR31" s="180">
        <f t="shared" si="29"/>
        <v>0</v>
      </c>
      <c r="AS31" s="180">
        <f t="shared" si="30"/>
        <v>0</v>
      </c>
      <c r="AT31" s="180">
        <f t="shared" si="31"/>
        <v>0</v>
      </c>
      <c r="AU31" s="181"/>
      <c r="AV31" s="180">
        <f t="shared" si="32"/>
        <v>0</v>
      </c>
      <c r="AW31" s="180">
        <f t="shared" si="33"/>
        <v>0</v>
      </c>
      <c r="AX31" s="180">
        <f t="shared" si="34"/>
        <v>0</v>
      </c>
      <c r="AY31" s="180">
        <f t="shared" si="35"/>
        <v>0</v>
      </c>
      <c r="AZ31" s="180">
        <f t="shared" si="36"/>
        <v>0</v>
      </c>
      <c r="BA31" s="180">
        <f t="shared" si="37"/>
        <v>0</v>
      </c>
      <c r="BB31" s="180">
        <f t="shared" si="38"/>
        <v>0</v>
      </c>
      <c r="BC31" s="180">
        <f t="shared" si="39"/>
        <v>0</v>
      </c>
      <c r="BD31" s="146"/>
      <c r="BE31" s="182">
        <f t="shared" si="40"/>
        <v>0</v>
      </c>
      <c r="BF31" s="182">
        <f t="shared" si="41"/>
        <v>0</v>
      </c>
      <c r="BG31" s="182">
        <f t="shared" si="42"/>
        <v>0</v>
      </c>
      <c r="BH31" s="182">
        <f t="shared" si="43"/>
        <v>0</v>
      </c>
      <c r="BI31" s="182">
        <f t="shared" si="44"/>
        <v>0</v>
      </c>
      <c r="BJ31" s="182">
        <f t="shared" si="45"/>
        <v>0</v>
      </c>
      <c r="BK31" s="182">
        <f t="shared" si="46"/>
        <v>0</v>
      </c>
      <c r="BL31" s="182">
        <f t="shared" si="47"/>
        <v>0</v>
      </c>
      <c r="BM31" s="182">
        <f t="shared" si="48"/>
        <v>0</v>
      </c>
      <c r="BN31" s="183"/>
      <c r="BO31" s="184">
        <f t="shared" si="8"/>
        <v>0</v>
      </c>
      <c r="BP31" s="184">
        <f t="shared" si="9"/>
        <v>0</v>
      </c>
      <c r="BQ31" s="184">
        <f t="shared" si="10"/>
        <v>0</v>
      </c>
      <c r="BR31" s="184">
        <f t="shared" si="11"/>
        <v>0</v>
      </c>
      <c r="BS31" s="184">
        <f t="shared" si="12"/>
        <v>0</v>
      </c>
      <c r="BT31" s="184">
        <f t="shared" si="13"/>
        <v>0</v>
      </c>
      <c r="BU31" s="184">
        <f t="shared" si="14"/>
        <v>0</v>
      </c>
      <c r="BV31" s="184">
        <f t="shared" si="15"/>
        <v>0</v>
      </c>
    </row>
    <row r="32" spans="1:74" s="185" customFormat="1" ht="24" customHeight="1" x14ac:dyDescent="0.15">
      <c r="A32" s="176"/>
      <c r="B32" s="186"/>
      <c r="C32" s="380"/>
      <c r="D32" s="381"/>
      <c r="E32" s="382"/>
      <c r="F32" s="383"/>
      <c r="G32" s="383"/>
      <c r="H32" s="383"/>
      <c r="I32" s="383"/>
      <c r="J32" s="383"/>
      <c r="K32" s="533"/>
      <c r="L32" s="92"/>
      <c r="M32" s="93"/>
      <c r="N32" s="94"/>
      <c r="O32" s="385"/>
      <c r="P32" s="386"/>
      <c r="Q32" s="387"/>
      <c r="R32" s="178"/>
      <c r="S32" s="179" t="str">
        <f>IF(L32=$U$11,$U$11&amp;M32,IF(L32=$AD$11,$AD$11&amp;M32,IF(L32=AM8,AM8&amp;M32,IF(L32=$AV$9,$AV$9&amp;M32,IF(L32=BF9,BF9&amp;M32,IF(L32="","",$BF$9&amp;M32))))))</f>
        <v/>
      </c>
      <c r="T32" s="179"/>
      <c r="U32" s="180">
        <f t="shared" si="16"/>
        <v>0</v>
      </c>
      <c r="V32" s="180">
        <f t="shared" si="17"/>
        <v>0</v>
      </c>
      <c r="W32" s="180">
        <f t="shared" si="18"/>
        <v>0</v>
      </c>
      <c r="X32" s="180">
        <f t="shared" si="19"/>
        <v>0</v>
      </c>
      <c r="Y32" s="180">
        <f t="shared" si="20"/>
        <v>0</v>
      </c>
      <c r="Z32" s="180">
        <f t="shared" si="21"/>
        <v>0</v>
      </c>
      <c r="AA32" s="180">
        <f t="shared" si="22"/>
        <v>0</v>
      </c>
      <c r="AB32" s="180">
        <f t="shared" si="23"/>
        <v>0</v>
      </c>
      <c r="AC32" s="181"/>
      <c r="AD32" s="180">
        <f t="shared" si="0"/>
        <v>0</v>
      </c>
      <c r="AE32" s="180">
        <f t="shared" si="1"/>
        <v>0</v>
      </c>
      <c r="AF32" s="180">
        <f t="shared" si="2"/>
        <v>0</v>
      </c>
      <c r="AG32" s="180">
        <f t="shared" si="3"/>
        <v>0</v>
      </c>
      <c r="AH32" s="180">
        <f t="shared" si="4"/>
        <v>0</v>
      </c>
      <c r="AI32" s="180">
        <f t="shared" si="5"/>
        <v>0</v>
      </c>
      <c r="AJ32" s="180">
        <f t="shared" si="6"/>
        <v>0</v>
      </c>
      <c r="AK32" s="180">
        <f t="shared" si="7"/>
        <v>0</v>
      </c>
      <c r="AL32" s="181"/>
      <c r="AM32" s="180">
        <f t="shared" si="24"/>
        <v>0</v>
      </c>
      <c r="AN32" s="180">
        <f t="shared" si="25"/>
        <v>0</v>
      </c>
      <c r="AO32" s="180">
        <f t="shared" si="26"/>
        <v>0</v>
      </c>
      <c r="AP32" s="180">
        <f t="shared" si="27"/>
        <v>0</v>
      </c>
      <c r="AQ32" s="180">
        <f t="shared" si="28"/>
        <v>0</v>
      </c>
      <c r="AR32" s="180">
        <f t="shared" si="29"/>
        <v>0</v>
      </c>
      <c r="AS32" s="180">
        <f t="shared" si="30"/>
        <v>0</v>
      </c>
      <c r="AT32" s="180">
        <f t="shared" si="31"/>
        <v>0</v>
      </c>
      <c r="AU32" s="181"/>
      <c r="AV32" s="180">
        <f t="shared" si="32"/>
        <v>0</v>
      </c>
      <c r="AW32" s="180">
        <f t="shared" si="33"/>
        <v>0</v>
      </c>
      <c r="AX32" s="180">
        <f t="shared" si="34"/>
        <v>0</v>
      </c>
      <c r="AY32" s="180">
        <f t="shared" si="35"/>
        <v>0</v>
      </c>
      <c r="AZ32" s="180">
        <f t="shared" si="36"/>
        <v>0</v>
      </c>
      <c r="BA32" s="180">
        <f t="shared" si="37"/>
        <v>0</v>
      </c>
      <c r="BB32" s="180">
        <f t="shared" si="38"/>
        <v>0</v>
      </c>
      <c r="BC32" s="180">
        <f t="shared" si="39"/>
        <v>0</v>
      </c>
      <c r="BD32" s="146"/>
      <c r="BE32" s="182">
        <f t="shared" si="40"/>
        <v>0</v>
      </c>
      <c r="BF32" s="182">
        <f t="shared" si="41"/>
        <v>0</v>
      </c>
      <c r="BG32" s="182">
        <f t="shared" si="42"/>
        <v>0</v>
      </c>
      <c r="BH32" s="182">
        <f t="shared" si="43"/>
        <v>0</v>
      </c>
      <c r="BI32" s="182">
        <f t="shared" si="44"/>
        <v>0</v>
      </c>
      <c r="BJ32" s="182">
        <f t="shared" si="45"/>
        <v>0</v>
      </c>
      <c r="BK32" s="182">
        <f t="shared" si="46"/>
        <v>0</v>
      </c>
      <c r="BL32" s="182">
        <f t="shared" si="47"/>
        <v>0</v>
      </c>
      <c r="BM32" s="182">
        <f t="shared" si="48"/>
        <v>0</v>
      </c>
      <c r="BN32" s="183"/>
      <c r="BO32" s="184">
        <f t="shared" si="8"/>
        <v>0</v>
      </c>
      <c r="BP32" s="184">
        <f t="shared" si="9"/>
        <v>0</v>
      </c>
      <c r="BQ32" s="184">
        <f t="shared" si="10"/>
        <v>0</v>
      </c>
      <c r="BR32" s="184">
        <f t="shared" si="11"/>
        <v>0</v>
      </c>
      <c r="BS32" s="184">
        <f t="shared" si="12"/>
        <v>0</v>
      </c>
      <c r="BT32" s="184">
        <f t="shared" si="13"/>
        <v>0</v>
      </c>
      <c r="BU32" s="184">
        <f t="shared" si="14"/>
        <v>0</v>
      </c>
      <c r="BV32" s="184">
        <f t="shared" si="15"/>
        <v>0</v>
      </c>
    </row>
    <row r="33" spans="1:75" s="185" customFormat="1" ht="24" customHeight="1" x14ac:dyDescent="0.15">
      <c r="A33" s="176"/>
      <c r="B33" s="186"/>
      <c r="C33" s="380"/>
      <c r="D33" s="381"/>
      <c r="E33" s="382"/>
      <c r="F33" s="383"/>
      <c r="G33" s="383"/>
      <c r="H33" s="383"/>
      <c r="I33" s="383"/>
      <c r="J33" s="383"/>
      <c r="K33" s="533"/>
      <c r="L33" s="92"/>
      <c r="M33" s="93"/>
      <c r="N33" s="94"/>
      <c r="O33" s="385"/>
      <c r="P33" s="386"/>
      <c r="Q33" s="387"/>
      <c r="R33" s="178"/>
      <c r="S33" s="179" t="str">
        <f>IF(L33=$U$11,$U$11&amp;M33,IF(L33=$AD$11,$AD$11&amp;M33,IF(L33=AM8,AM8&amp;M33,IF(L33=$AV$9,$AV$9&amp;M33,IF(L33=BF9,BF9&amp;M33,IF(L33="","",$BF$9&amp;M33))))))</f>
        <v/>
      </c>
      <c r="T33" s="179"/>
      <c r="U33" s="180">
        <f t="shared" si="16"/>
        <v>0</v>
      </c>
      <c r="V33" s="180">
        <f t="shared" si="17"/>
        <v>0</v>
      </c>
      <c r="W33" s="180">
        <f t="shared" si="18"/>
        <v>0</v>
      </c>
      <c r="X33" s="180">
        <f t="shared" si="19"/>
        <v>0</v>
      </c>
      <c r="Y33" s="180">
        <f t="shared" si="20"/>
        <v>0</v>
      </c>
      <c r="Z33" s="180">
        <f t="shared" si="21"/>
        <v>0</v>
      </c>
      <c r="AA33" s="180">
        <f t="shared" si="22"/>
        <v>0</v>
      </c>
      <c r="AB33" s="180">
        <f t="shared" si="23"/>
        <v>0</v>
      </c>
      <c r="AC33" s="181"/>
      <c r="AD33" s="180">
        <f t="shared" si="0"/>
        <v>0</v>
      </c>
      <c r="AE33" s="180">
        <f t="shared" si="1"/>
        <v>0</v>
      </c>
      <c r="AF33" s="180">
        <f t="shared" si="2"/>
        <v>0</v>
      </c>
      <c r="AG33" s="180">
        <f t="shared" si="3"/>
        <v>0</v>
      </c>
      <c r="AH33" s="180">
        <f t="shared" si="4"/>
        <v>0</v>
      </c>
      <c r="AI33" s="180">
        <f t="shared" si="5"/>
        <v>0</v>
      </c>
      <c r="AJ33" s="180">
        <f t="shared" si="6"/>
        <v>0</v>
      </c>
      <c r="AK33" s="180">
        <f t="shared" si="7"/>
        <v>0</v>
      </c>
      <c r="AL33" s="181"/>
      <c r="AM33" s="180">
        <f t="shared" si="24"/>
        <v>0</v>
      </c>
      <c r="AN33" s="180">
        <f t="shared" si="25"/>
        <v>0</v>
      </c>
      <c r="AO33" s="180">
        <f t="shared" si="26"/>
        <v>0</v>
      </c>
      <c r="AP33" s="180">
        <f t="shared" si="27"/>
        <v>0</v>
      </c>
      <c r="AQ33" s="180">
        <f t="shared" si="28"/>
        <v>0</v>
      </c>
      <c r="AR33" s="180">
        <f t="shared" si="29"/>
        <v>0</v>
      </c>
      <c r="AS33" s="180">
        <f t="shared" si="30"/>
        <v>0</v>
      </c>
      <c r="AT33" s="180">
        <f t="shared" si="31"/>
        <v>0</v>
      </c>
      <c r="AU33" s="181"/>
      <c r="AV33" s="180">
        <f t="shared" si="32"/>
        <v>0</v>
      </c>
      <c r="AW33" s="180">
        <f t="shared" si="33"/>
        <v>0</v>
      </c>
      <c r="AX33" s="180">
        <f t="shared" si="34"/>
        <v>0</v>
      </c>
      <c r="AY33" s="180">
        <f t="shared" si="35"/>
        <v>0</v>
      </c>
      <c r="AZ33" s="180">
        <f t="shared" si="36"/>
        <v>0</v>
      </c>
      <c r="BA33" s="180">
        <f t="shared" si="37"/>
        <v>0</v>
      </c>
      <c r="BB33" s="180">
        <f t="shared" si="38"/>
        <v>0</v>
      </c>
      <c r="BC33" s="180">
        <f t="shared" si="39"/>
        <v>0</v>
      </c>
      <c r="BD33" s="146"/>
      <c r="BE33" s="182">
        <f t="shared" si="40"/>
        <v>0</v>
      </c>
      <c r="BF33" s="182">
        <f t="shared" si="41"/>
        <v>0</v>
      </c>
      <c r="BG33" s="182">
        <f t="shared" si="42"/>
        <v>0</v>
      </c>
      <c r="BH33" s="182">
        <f t="shared" si="43"/>
        <v>0</v>
      </c>
      <c r="BI33" s="182">
        <f t="shared" si="44"/>
        <v>0</v>
      </c>
      <c r="BJ33" s="182">
        <f t="shared" si="45"/>
        <v>0</v>
      </c>
      <c r="BK33" s="182">
        <f t="shared" si="46"/>
        <v>0</v>
      </c>
      <c r="BL33" s="182">
        <f t="shared" si="47"/>
        <v>0</v>
      </c>
      <c r="BM33" s="182">
        <f t="shared" si="48"/>
        <v>0</v>
      </c>
      <c r="BN33" s="183"/>
      <c r="BO33" s="184">
        <f t="shared" si="8"/>
        <v>0</v>
      </c>
      <c r="BP33" s="184">
        <f t="shared" si="9"/>
        <v>0</v>
      </c>
      <c r="BQ33" s="184">
        <f t="shared" si="10"/>
        <v>0</v>
      </c>
      <c r="BR33" s="184">
        <f t="shared" si="11"/>
        <v>0</v>
      </c>
      <c r="BS33" s="184">
        <f t="shared" si="12"/>
        <v>0</v>
      </c>
      <c r="BT33" s="184">
        <f t="shared" si="13"/>
        <v>0</v>
      </c>
      <c r="BU33" s="184">
        <f t="shared" si="14"/>
        <v>0</v>
      </c>
      <c r="BV33" s="184">
        <f t="shared" si="15"/>
        <v>0</v>
      </c>
    </row>
    <row r="34" spans="1:75" s="185" customFormat="1" ht="24" customHeight="1" x14ac:dyDescent="0.15">
      <c r="A34" s="176"/>
      <c r="B34" s="186"/>
      <c r="C34" s="380"/>
      <c r="D34" s="381"/>
      <c r="E34" s="382"/>
      <c r="F34" s="383"/>
      <c r="G34" s="383"/>
      <c r="H34" s="383"/>
      <c r="I34" s="383"/>
      <c r="J34" s="383"/>
      <c r="K34" s="533"/>
      <c r="L34" s="92"/>
      <c r="M34" s="93"/>
      <c r="N34" s="94"/>
      <c r="O34" s="385"/>
      <c r="P34" s="386"/>
      <c r="Q34" s="387"/>
      <c r="R34" s="178"/>
      <c r="S34" s="179" t="str">
        <f>IF(L34=$U$11,$U$11&amp;M34,IF(L34=$AD$11,$AD$11&amp;M34,IF(L34=AM8,AM8&amp;M34,IF(L34=$AV$9,$AV$9&amp;M34,IF(L34=BF9,BF9&amp;M34,IF(L34="","",$BF$9&amp;M34))))))</f>
        <v/>
      </c>
      <c r="T34" s="179"/>
      <c r="U34" s="180">
        <f t="shared" si="16"/>
        <v>0</v>
      </c>
      <c r="V34" s="180">
        <f t="shared" si="17"/>
        <v>0</v>
      </c>
      <c r="W34" s="180">
        <f t="shared" si="18"/>
        <v>0</v>
      </c>
      <c r="X34" s="180">
        <f t="shared" si="19"/>
        <v>0</v>
      </c>
      <c r="Y34" s="180">
        <f t="shared" si="20"/>
        <v>0</v>
      </c>
      <c r="Z34" s="180">
        <f t="shared" si="21"/>
        <v>0</v>
      </c>
      <c r="AA34" s="180">
        <f t="shared" si="22"/>
        <v>0</v>
      </c>
      <c r="AB34" s="180">
        <f t="shared" si="23"/>
        <v>0</v>
      </c>
      <c r="AC34" s="181"/>
      <c r="AD34" s="180">
        <f t="shared" si="0"/>
        <v>0</v>
      </c>
      <c r="AE34" s="180">
        <f t="shared" si="1"/>
        <v>0</v>
      </c>
      <c r="AF34" s="180">
        <f t="shared" si="2"/>
        <v>0</v>
      </c>
      <c r="AG34" s="180">
        <f t="shared" si="3"/>
        <v>0</v>
      </c>
      <c r="AH34" s="180">
        <f t="shared" si="4"/>
        <v>0</v>
      </c>
      <c r="AI34" s="180">
        <f t="shared" si="5"/>
        <v>0</v>
      </c>
      <c r="AJ34" s="180">
        <f t="shared" si="6"/>
        <v>0</v>
      </c>
      <c r="AK34" s="180">
        <f t="shared" si="7"/>
        <v>0</v>
      </c>
      <c r="AL34" s="181"/>
      <c r="AM34" s="180">
        <f t="shared" si="24"/>
        <v>0</v>
      </c>
      <c r="AN34" s="180">
        <f t="shared" si="25"/>
        <v>0</v>
      </c>
      <c r="AO34" s="180">
        <f t="shared" si="26"/>
        <v>0</v>
      </c>
      <c r="AP34" s="180">
        <f t="shared" si="27"/>
        <v>0</v>
      </c>
      <c r="AQ34" s="180">
        <f t="shared" si="28"/>
        <v>0</v>
      </c>
      <c r="AR34" s="180">
        <f t="shared" si="29"/>
        <v>0</v>
      </c>
      <c r="AS34" s="180">
        <f t="shared" si="30"/>
        <v>0</v>
      </c>
      <c r="AT34" s="180">
        <f t="shared" si="31"/>
        <v>0</v>
      </c>
      <c r="AU34" s="181"/>
      <c r="AV34" s="180">
        <f t="shared" si="32"/>
        <v>0</v>
      </c>
      <c r="AW34" s="180">
        <f t="shared" si="33"/>
        <v>0</v>
      </c>
      <c r="AX34" s="180">
        <f t="shared" si="34"/>
        <v>0</v>
      </c>
      <c r="AY34" s="180">
        <f t="shared" si="35"/>
        <v>0</v>
      </c>
      <c r="AZ34" s="180">
        <f t="shared" si="36"/>
        <v>0</v>
      </c>
      <c r="BA34" s="180">
        <f t="shared" si="37"/>
        <v>0</v>
      </c>
      <c r="BB34" s="180">
        <f t="shared" si="38"/>
        <v>0</v>
      </c>
      <c r="BC34" s="180">
        <f t="shared" si="39"/>
        <v>0</v>
      </c>
      <c r="BD34" s="146"/>
      <c r="BE34" s="182">
        <f t="shared" si="40"/>
        <v>0</v>
      </c>
      <c r="BF34" s="182">
        <f t="shared" si="41"/>
        <v>0</v>
      </c>
      <c r="BG34" s="182">
        <f t="shared" si="42"/>
        <v>0</v>
      </c>
      <c r="BH34" s="182">
        <f t="shared" si="43"/>
        <v>0</v>
      </c>
      <c r="BI34" s="182">
        <f t="shared" si="44"/>
        <v>0</v>
      </c>
      <c r="BJ34" s="182">
        <f t="shared" si="45"/>
        <v>0</v>
      </c>
      <c r="BK34" s="182">
        <f t="shared" si="46"/>
        <v>0</v>
      </c>
      <c r="BL34" s="182">
        <f t="shared" si="47"/>
        <v>0</v>
      </c>
      <c r="BM34" s="182">
        <f t="shared" si="48"/>
        <v>0</v>
      </c>
      <c r="BN34" s="183"/>
      <c r="BO34" s="184">
        <f t="shared" si="8"/>
        <v>0</v>
      </c>
      <c r="BP34" s="184">
        <f t="shared" si="9"/>
        <v>0</v>
      </c>
      <c r="BQ34" s="184">
        <f t="shared" si="10"/>
        <v>0</v>
      </c>
      <c r="BR34" s="184">
        <f t="shared" si="11"/>
        <v>0</v>
      </c>
      <c r="BS34" s="184">
        <f t="shared" si="12"/>
        <v>0</v>
      </c>
      <c r="BT34" s="184">
        <f t="shared" si="13"/>
        <v>0</v>
      </c>
      <c r="BU34" s="184">
        <f t="shared" si="14"/>
        <v>0</v>
      </c>
      <c r="BV34" s="184">
        <f t="shared" si="15"/>
        <v>0</v>
      </c>
    </row>
    <row r="35" spans="1:75" s="185" customFormat="1" ht="24" customHeight="1" x14ac:dyDescent="0.15">
      <c r="A35" s="176"/>
      <c r="B35" s="187"/>
      <c r="C35" s="380"/>
      <c r="D35" s="381"/>
      <c r="E35" s="382"/>
      <c r="F35" s="383"/>
      <c r="G35" s="383"/>
      <c r="H35" s="383"/>
      <c r="I35" s="383"/>
      <c r="J35" s="383"/>
      <c r="K35" s="533"/>
      <c r="L35" s="92"/>
      <c r="M35" s="93"/>
      <c r="N35" s="94"/>
      <c r="O35" s="385"/>
      <c r="P35" s="386"/>
      <c r="Q35" s="387"/>
      <c r="R35" s="178"/>
      <c r="S35" s="179" t="str">
        <f>IF(L35=$U$11,$U$11&amp;M35,IF(L35=$AD$11,$AD$11&amp;M35,IF(L35=AM8,AM8&amp;M35,IF(L35=$AV$9,$AV$9&amp;M35,IF(L35=BF9,BF9&amp;M35,IF(L35="","",$BF$9&amp;M35))))))</f>
        <v/>
      </c>
      <c r="T35" s="179"/>
      <c r="U35" s="180">
        <f t="shared" si="16"/>
        <v>0</v>
      </c>
      <c r="V35" s="180">
        <f t="shared" si="17"/>
        <v>0</v>
      </c>
      <c r="W35" s="180">
        <f t="shared" si="18"/>
        <v>0</v>
      </c>
      <c r="X35" s="180">
        <f t="shared" si="19"/>
        <v>0</v>
      </c>
      <c r="Y35" s="180">
        <f t="shared" si="20"/>
        <v>0</v>
      </c>
      <c r="Z35" s="180">
        <f t="shared" si="21"/>
        <v>0</v>
      </c>
      <c r="AA35" s="180">
        <f t="shared" si="22"/>
        <v>0</v>
      </c>
      <c r="AB35" s="180">
        <f t="shared" si="23"/>
        <v>0</v>
      </c>
      <c r="AC35" s="181"/>
      <c r="AD35" s="180">
        <f t="shared" si="0"/>
        <v>0</v>
      </c>
      <c r="AE35" s="180">
        <f t="shared" si="1"/>
        <v>0</v>
      </c>
      <c r="AF35" s="180">
        <f t="shared" si="2"/>
        <v>0</v>
      </c>
      <c r="AG35" s="180">
        <f t="shared" si="3"/>
        <v>0</v>
      </c>
      <c r="AH35" s="180">
        <f t="shared" si="4"/>
        <v>0</v>
      </c>
      <c r="AI35" s="180">
        <f t="shared" si="5"/>
        <v>0</v>
      </c>
      <c r="AJ35" s="180">
        <f t="shared" si="6"/>
        <v>0</v>
      </c>
      <c r="AK35" s="180">
        <f t="shared" si="7"/>
        <v>0</v>
      </c>
      <c r="AL35" s="181"/>
      <c r="AM35" s="180">
        <f t="shared" si="24"/>
        <v>0</v>
      </c>
      <c r="AN35" s="180">
        <f t="shared" si="25"/>
        <v>0</v>
      </c>
      <c r="AO35" s="180">
        <f t="shared" si="26"/>
        <v>0</v>
      </c>
      <c r="AP35" s="180">
        <f t="shared" si="27"/>
        <v>0</v>
      </c>
      <c r="AQ35" s="180">
        <f t="shared" si="28"/>
        <v>0</v>
      </c>
      <c r="AR35" s="180">
        <f t="shared" si="29"/>
        <v>0</v>
      </c>
      <c r="AS35" s="180">
        <f t="shared" si="30"/>
        <v>0</v>
      </c>
      <c r="AT35" s="180">
        <f t="shared" si="31"/>
        <v>0</v>
      </c>
      <c r="AU35" s="181"/>
      <c r="AV35" s="180">
        <f t="shared" si="32"/>
        <v>0</v>
      </c>
      <c r="AW35" s="180">
        <f t="shared" si="33"/>
        <v>0</v>
      </c>
      <c r="AX35" s="180">
        <f t="shared" si="34"/>
        <v>0</v>
      </c>
      <c r="AY35" s="180">
        <f t="shared" si="35"/>
        <v>0</v>
      </c>
      <c r="AZ35" s="180">
        <f t="shared" si="36"/>
        <v>0</v>
      </c>
      <c r="BA35" s="180">
        <f t="shared" si="37"/>
        <v>0</v>
      </c>
      <c r="BB35" s="180">
        <f t="shared" si="38"/>
        <v>0</v>
      </c>
      <c r="BC35" s="180">
        <f t="shared" si="39"/>
        <v>0</v>
      </c>
      <c r="BD35" s="146"/>
      <c r="BE35" s="182">
        <f t="shared" si="40"/>
        <v>0</v>
      </c>
      <c r="BF35" s="182">
        <f t="shared" si="41"/>
        <v>0</v>
      </c>
      <c r="BG35" s="182">
        <f t="shared" si="42"/>
        <v>0</v>
      </c>
      <c r="BH35" s="182">
        <f t="shared" si="43"/>
        <v>0</v>
      </c>
      <c r="BI35" s="182">
        <f t="shared" si="44"/>
        <v>0</v>
      </c>
      <c r="BJ35" s="182">
        <f t="shared" si="45"/>
        <v>0</v>
      </c>
      <c r="BK35" s="182">
        <f t="shared" si="46"/>
        <v>0</v>
      </c>
      <c r="BL35" s="182">
        <f t="shared" si="47"/>
        <v>0</v>
      </c>
      <c r="BM35" s="182">
        <f t="shared" si="48"/>
        <v>0</v>
      </c>
      <c r="BN35" s="183"/>
      <c r="BO35" s="184">
        <f t="shared" si="8"/>
        <v>0</v>
      </c>
      <c r="BP35" s="184">
        <f t="shared" si="9"/>
        <v>0</v>
      </c>
      <c r="BQ35" s="184">
        <f t="shared" si="10"/>
        <v>0</v>
      </c>
      <c r="BR35" s="184">
        <f t="shared" si="11"/>
        <v>0</v>
      </c>
      <c r="BS35" s="184">
        <f t="shared" si="12"/>
        <v>0</v>
      </c>
      <c r="BT35" s="184">
        <f t="shared" si="13"/>
        <v>0</v>
      </c>
      <c r="BU35" s="184">
        <f t="shared" si="14"/>
        <v>0</v>
      </c>
      <c r="BV35" s="184">
        <f t="shared" si="15"/>
        <v>0</v>
      </c>
    </row>
    <row r="36" spans="1:75" s="185" customFormat="1" ht="24" customHeight="1" x14ac:dyDescent="0.15">
      <c r="A36" s="176"/>
      <c r="B36" s="186"/>
      <c r="C36" s="380"/>
      <c r="D36" s="381"/>
      <c r="E36" s="382"/>
      <c r="F36" s="383"/>
      <c r="G36" s="383"/>
      <c r="H36" s="383"/>
      <c r="I36" s="383"/>
      <c r="J36" s="383"/>
      <c r="K36" s="533"/>
      <c r="L36" s="92"/>
      <c r="M36" s="93"/>
      <c r="N36" s="94"/>
      <c r="O36" s="385"/>
      <c r="P36" s="386"/>
      <c r="Q36" s="387"/>
      <c r="R36" s="178"/>
      <c r="S36" s="179" t="str">
        <f>IF(L36=$U$11,$U$11&amp;M36,IF(L36=$AD$11,$AD$11&amp;M36,IF(L36=AM8,AM8&amp;M36,IF(L36=$AV$9,$AV$9&amp;M36,IF(L36=BF9,BF9&amp;M36,IF(L36="","",$BF$9&amp;M36))))))</f>
        <v/>
      </c>
      <c r="T36" s="179"/>
      <c r="U36" s="180">
        <f t="shared" si="16"/>
        <v>0</v>
      </c>
      <c r="V36" s="180">
        <f t="shared" si="17"/>
        <v>0</v>
      </c>
      <c r="W36" s="180">
        <f t="shared" si="18"/>
        <v>0</v>
      </c>
      <c r="X36" s="180">
        <f t="shared" si="19"/>
        <v>0</v>
      </c>
      <c r="Y36" s="180">
        <f t="shared" si="20"/>
        <v>0</v>
      </c>
      <c r="Z36" s="180">
        <f t="shared" si="21"/>
        <v>0</v>
      </c>
      <c r="AA36" s="180">
        <f t="shared" si="22"/>
        <v>0</v>
      </c>
      <c r="AB36" s="180">
        <f t="shared" si="23"/>
        <v>0</v>
      </c>
      <c r="AC36" s="181"/>
      <c r="AD36" s="180">
        <f t="shared" si="0"/>
        <v>0</v>
      </c>
      <c r="AE36" s="180">
        <f t="shared" si="1"/>
        <v>0</v>
      </c>
      <c r="AF36" s="180">
        <f t="shared" si="2"/>
        <v>0</v>
      </c>
      <c r="AG36" s="180">
        <f t="shared" si="3"/>
        <v>0</v>
      </c>
      <c r="AH36" s="180">
        <f t="shared" si="4"/>
        <v>0</v>
      </c>
      <c r="AI36" s="180">
        <f t="shared" si="5"/>
        <v>0</v>
      </c>
      <c r="AJ36" s="180">
        <f t="shared" si="6"/>
        <v>0</v>
      </c>
      <c r="AK36" s="180">
        <f t="shared" si="7"/>
        <v>0</v>
      </c>
      <c r="AL36" s="181"/>
      <c r="AM36" s="180">
        <f t="shared" si="24"/>
        <v>0</v>
      </c>
      <c r="AN36" s="180">
        <f t="shared" si="25"/>
        <v>0</v>
      </c>
      <c r="AO36" s="180">
        <f t="shared" si="26"/>
        <v>0</v>
      </c>
      <c r="AP36" s="180">
        <f t="shared" si="27"/>
        <v>0</v>
      </c>
      <c r="AQ36" s="180">
        <f t="shared" si="28"/>
        <v>0</v>
      </c>
      <c r="AR36" s="180">
        <f t="shared" si="29"/>
        <v>0</v>
      </c>
      <c r="AS36" s="180">
        <f t="shared" si="30"/>
        <v>0</v>
      </c>
      <c r="AT36" s="180">
        <f t="shared" si="31"/>
        <v>0</v>
      </c>
      <c r="AU36" s="181"/>
      <c r="AV36" s="180">
        <f t="shared" si="32"/>
        <v>0</v>
      </c>
      <c r="AW36" s="180">
        <f t="shared" si="33"/>
        <v>0</v>
      </c>
      <c r="AX36" s="180">
        <f t="shared" si="34"/>
        <v>0</v>
      </c>
      <c r="AY36" s="180">
        <f t="shared" si="35"/>
        <v>0</v>
      </c>
      <c r="AZ36" s="180">
        <f t="shared" si="36"/>
        <v>0</v>
      </c>
      <c r="BA36" s="180">
        <f t="shared" si="37"/>
        <v>0</v>
      </c>
      <c r="BB36" s="180">
        <f t="shared" si="38"/>
        <v>0</v>
      </c>
      <c r="BC36" s="180">
        <f t="shared" si="39"/>
        <v>0</v>
      </c>
      <c r="BD36" s="146"/>
      <c r="BE36" s="182">
        <f t="shared" si="40"/>
        <v>0</v>
      </c>
      <c r="BF36" s="182">
        <f t="shared" si="41"/>
        <v>0</v>
      </c>
      <c r="BG36" s="182">
        <f t="shared" si="42"/>
        <v>0</v>
      </c>
      <c r="BH36" s="182">
        <f t="shared" si="43"/>
        <v>0</v>
      </c>
      <c r="BI36" s="182">
        <f t="shared" si="44"/>
        <v>0</v>
      </c>
      <c r="BJ36" s="182">
        <f t="shared" si="45"/>
        <v>0</v>
      </c>
      <c r="BK36" s="182">
        <f t="shared" si="46"/>
        <v>0</v>
      </c>
      <c r="BL36" s="182">
        <f t="shared" si="47"/>
        <v>0</v>
      </c>
      <c r="BM36" s="182">
        <f t="shared" si="48"/>
        <v>0</v>
      </c>
      <c r="BN36" s="183"/>
      <c r="BO36" s="184">
        <f t="shared" si="8"/>
        <v>0</v>
      </c>
      <c r="BP36" s="184">
        <f t="shared" si="9"/>
        <v>0</v>
      </c>
      <c r="BQ36" s="184">
        <f t="shared" si="10"/>
        <v>0</v>
      </c>
      <c r="BR36" s="184">
        <f t="shared" si="11"/>
        <v>0</v>
      </c>
      <c r="BS36" s="184">
        <f t="shared" si="12"/>
        <v>0</v>
      </c>
      <c r="BT36" s="184">
        <f t="shared" si="13"/>
        <v>0</v>
      </c>
      <c r="BU36" s="184">
        <f t="shared" si="14"/>
        <v>0</v>
      </c>
      <c r="BV36" s="184">
        <f t="shared" si="15"/>
        <v>0</v>
      </c>
    </row>
    <row r="37" spans="1:75" s="185" customFormat="1" ht="24" customHeight="1" x14ac:dyDescent="0.15">
      <c r="A37" s="176"/>
      <c r="B37" s="186"/>
      <c r="C37" s="380"/>
      <c r="D37" s="381"/>
      <c r="E37" s="382"/>
      <c r="F37" s="383"/>
      <c r="G37" s="383"/>
      <c r="H37" s="383"/>
      <c r="I37" s="383"/>
      <c r="J37" s="383"/>
      <c r="K37" s="533"/>
      <c r="L37" s="92"/>
      <c r="M37" s="93"/>
      <c r="N37" s="94"/>
      <c r="O37" s="385"/>
      <c r="P37" s="386"/>
      <c r="Q37" s="387"/>
      <c r="R37" s="178"/>
      <c r="S37" s="179" t="str">
        <f>IF(L37=$U$11,$U$11&amp;M37,IF(L37=$AD$11,$AD$11&amp;M37,IF(L37=AM8,AM8&amp;M37,IF(L37=$AV$9,$AV$9&amp;M37,IF(L37=BF9,BF9&amp;M37,IF(L37="","",$BF$9&amp;M37))))))</f>
        <v/>
      </c>
      <c r="T37" s="179"/>
      <c r="U37" s="180">
        <f t="shared" si="16"/>
        <v>0</v>
      </c>
      <c r="V37" s="180">
        <f t="shared" si="17"/>
        <v>0</v>
      </c>
      <c r="W37" s="180">
        <f t="shared" si="18"/>
        <v>0</v>
      </c>
      <c r="X37" s="180">
        <f t="shared" si="19"/>
        <v>0</v>
      </c>
      <c r="Y37" s="180">
        <f t="shared" si="20"/>
        <v>0</v>
      </c>
      <c r="Z37" s="180">
        <f t="shared" si="21"/>
        <v>0</v>
      </c>
      <c r="AA37" s="180">
        <f t="shared" si="22"/>
        <v>0</v>
      </c>
      <c r="AB37" s="180">
        <f t="shared" si="23"/>
        <v>0</v>
      </c>
      <c r="AC37" s="181"/>
      <c r="AD37" s="180">
        <f t="shared" si="0"/>
        <v>0</v>
      </c>
      <c r="AE37" s="180">
        <f t="shared" si="1"/>
        <v>0</v>
      </c>
      <c r="AF37" s="180">
        <f t="shared" si="2"/>
        <v>0</v>
      </c>
      <c r="AG37" s="180">
        <f t="shared" si="3"/>
        <v>0</v>
      </c>
      <c r="AH37" s="180">
        <f t="shared" si="4"/>
        <v>0</v>
      </c>
      <c r="AI37" s="180">
        <f t="shared" si="5"/>
        <v>0</v>
      </c>
      <c r="AJ37" s="180">
        <f t="shared" si="6"/>
        <v>0</v>
      </c>
      <c r="AK37" s="180">
        <f t="shared" si="7"/>
        <v>0</v>
      </c>
      <c r="AL37" s="181"/>
      <c r="AM37" s="180">
        <f t="shared" si="24"/>
        <v>0</v>
      </c>
      <c r="AN37" s="180">
        <f t="shared" si="25"/>
        <v>0</v>
      </c>
      <c r="AO37" s="180">
        <f t="shared" si="26"/>
        <v>0</v>
      </c>
      <c r="AP37" s="180">
        <f t="shared" si="27"/>
        <v>0</v>
      </c>
      <c r="AQ37" s="180">
        <f t="shared" si="28"/>
        <v>0</v>
      </c>
      <c r="AR37" s="180">
        <f t="shared" si="29"/>
        <v>0</v>
      </c>
      <c r="AS37" s="180">
        <f t="shared" si="30"/>
        <v>0</v>
      </c>
      <c r="AT37" s="180">
        <f t="shared" si="31"/>
        <v>0</v>
      </c>
      <c r="AU37" s="181"/>
      <c r="AV37" s="180">
        <f t="shared" si="32"/>
        <v>0</v>
      </c>
      <c r="AW37" s="180">
        <f t="shared" si="33"/>
        <v>0</v>
      </c>
      <c r="AX37" s="180">
        <f t="shared" si="34"/>
        <v>0</v>
      </c>
      <c r="AY37" s="180">
        <f t="shared" si="35"/>
        <v>0</v>
      </c>
      <c r="AZ37" s="180">
        <f t="shared" si="36"/>
        <v>0</v>
      </c>
      <c r="BA37" s="180">
        <f t="shared" si="37"/>
        <v>0</v>
      </c>
      <c r="BB37" s="180">
        <f t="shared" si="38"/>
        <v>0</v>
      </c>
      <c r="BC37" s="180">
        <f t="shared" si="39"/>
        <v>0</v>
      </c>
      <c r="BD37" s="146"/>
      <c r="BE37" s="182">
        <f t="shared" si="40"/>
        <v>0</v>
      </c>
      <c r="BF37" s="182">
        <f t="shared" si="41"/>
        <v>0</v>
      </c>
      <c r="BG37" s="182">
        <f t="shared" si="42"/>
        <v>0</v>
      </c>
      <c r="BH37" s="182">
        <f t="shared" si="43"/>
        <v>0</v>
      </c>
      <c r="BI37" s="182">
        <f t="shared" si="44"/>
        <v>0</v>
      </c>
      <c r="BJ37" s="182">
        <f t="shared" si="45"/>
        <v>0</v>
      </c>
      <c r="BK37" s="182">
        <f t="shared" si="46"/>
        <v>0</v>
      </c>
      <c r="BL37" s="182">
        <f t="shared" si="47"/>
        <v>0</v>
      </c>
      <c r="BM37" s="182">
        <f t="shared" si="48"/>
        <v>0</v>
      </c>
      <c r="BN37" s="183"/>
      <c r="BO37" s="184">
        <f t="shared" si="8"/>
        <v>0</v>
      </c>
      <c r="BP37" s="184">
        <f t="shared" si="9"/>
        <v>0</v>
      </c>
      <c r="BQ37" s="184">
        <f t="shared" si="10"/>
        <v>0</v>
      </c>
      <c r="BR37" s="184">
        <f t="shared" si="11"/>
        <v>0</v>
      </c>
      <c r="BS37" s="184">
        <f t="shared" si="12"/>
        <v>0</v>
      </c>
      <c r="BT37" s="184">
        <f t="shared" si="13"/>
        <v>0</v>
      </c>
      <c r="BU37" s="184">
        <f t="shared" si="14"/>
        <v>0</v>
      </c>
      <c r="BV37" s="184">
        <f t="shared" si="15"/>
        <v>0</v>
      </c>
    </row>
    <row r="38" spans="1:75" s="185" customFormat="1" ht="24" customHeight="1" x14ac:dyDescent="0.15">
      <c r="A38" s="176"/>
      <c r="B38" s="187"/>
      <c r="C38" s="380"/>
      <c r="D38" s="381"/>
      <c r="E38" s="382"/>
      <c r="F38" s="383"/>
      <c r="G38" s="383"/>
      <c r="H38" s="383"/>
      <c r="I38" s="383"/>
      <c r="J38" s="383"/>
      <c r="K38" s="533"/>
      <c r="L38" s="92"/>
      <c r="M38" s="93"/>
      <c r="N38" s="94"/>
      <c r="O38" s="385"/>
      <c r="P38" s="386"/>
      <c r="Q38" s="387"/>
      <c r="R38" s="178"/>
      <c r="S38" s="179" t="str">
        <f>IF(L38=$U$11,$U$11&amp;M38,IF(L38=$AD$11,$AD$11&amp;M38,IF(L38=AM8,AM8&amp;M38,IF(L38=$AV$9,$AV$9&amp;M38,IF(L38=BF9,BF9&amp;M38,IF(L38="","",$BF$9&amp;M38))))))</f>
        <v/>
      </c>
      <c r="T38" s="179"/>
      <c r="U38" s="180">
        <f t="shared" si="16"/>
        <v>0</v>
      </c>
      <c r="V38" s="180">
        <f t="shared" si="17"/>
        <v>0</v>
      </c>
      <c r="W38" s="180">
        <f t="shared" si="18"/>
        <v>0</v>
      </c>
      <c r="X38" s="180">
        <f t="shared" si="19"/>
        <v>0</v>
      </c>
      <c r="Y38" s="180">
        <f t="shared" si="20"/>
        <v>0</v>
      </c>
      <c r="Z38" s="180">
        <f t="shared" si="21"/>
        <v>0</v>
      </c>
      <c r="AA38" s="180">
        <f t="shared" si="22"/>
        <v>0</v>
      </c>
      <c r="AB38" s="180">
        <f t="shared" si="23"/>
        <v>0</v>
      </c>
      <c r="AC38" s="181"/>
      <c r="AD38" s="180">
        <f t="shared" si="0"/>
        <v>0</v>
      </c>
      <c r="AE38" s="180">
        <f t="shared" si="1"/>
        <v>0</v>
      </c>
      <c r="AF38" s="180">
        <f t="shared" si="2"/>
        <v>0</v>
      </c>
      <c r="AG38" s="180">
        <f t="shared" si="3"/>
        <v>0</v>
      </c>
      <c r="AH38" s="180">
        <f t="shared" si="4"/>
        <v>0</v>
      </c>
      <c r="AI38" s="180">
        <f t="shared" si="5"/>
        <v>0</v>
      </c>
      <c r="AJ38" s="180">
        <f t="shared" si="6"/>
        <v>0</v>
      </c>
      <c r="AK38" s="180">
        <f t="shared" si="7"/>
        <v>0</v>
      </c>
      <c r="AL38" s="181"/>
      <c r="AM38" s="180">
        <f t="shared" si="24"/>
        <v>0</v>
      </c>
      <c r="AN38" s="180">
        <f t="shared" si="25"/>
        <v>0</v>
      </c>
      <c r="AO38" s="180">
        <f t="shared" si="26"/>
        <v>0</v>
      </c>
      <c r="AP38" s="180">
        <f t="shared" si="27"/>
        <v>0</v>
      </c>
      <c r="AQ38" s="180">
        <f t="shared" si="28"/>
        <v>0</v>
      </c>
      <c r="AR38" s="180">
        <f t="shared" si="29"/>
        <v>0</v>
      </c>
      <c r="AS38" s="180">
        <f t="shared" si="30"/>
        <v>0</v>
      </c>
      <c r="AT38" s="180">
        <f t="shared" si="31"/>
        <v>0</v>
      </c>
      <c r="AU38" s="181"/>
      <c r="AV38" s="180">
        <f t="shared" si="32"/>
        <v>0</v>
      </c>
      <c r="AW38" s="180">
        <f t="shared" si="33"/>
        <v>0</v>
      </c>
      <c r="AX38" s="180">
        <f t="shared" si="34"/>
        <v>0</v>
      </c>
      <c r="AY38" s="180">
        <f t="shared" si="35"/>
        <v>0</v>
      </c>
      <c r="AZ38" s="180">
        <f t="shared" si="36"/>
        <v>0</v>
      </c>
      <c r="BA38" s="180">
        <f t="shared" si="37"/>
        <v>0</v>
      </c>
      <c r="BB38" s="180">
        <f t="shared" si="38"/>
        <v>0</v>
      </c>
      <c r="BC38" s="180">
        <f t="shared" si="39"/>
        <v>0</v>
      </c>
      <c r="BD38" s="146"/>
      <c r="BE38" s="182">
        <f t="shared" si="40"/>
        <v>0</v>
      </c>
      <c r="BF38" s="182">
        <f t="shared" si="41"/>
        <v>0</v>
      </c>
      <c r="BG38" s="182">
        <f t="shared" si="42"/>
        <v>0</v>
      </c>
      <c r="BH38" s="182">
        <f t="shared" si="43"/>
        <v>0</v>
      </c>
      <c r="BI38" s="182">
        <f t="shared" si="44"/>
        <v>0</v>
      </c>
      <c r="BJ38" s="182">
        <f t="shared" si="45"/>
        <v>0</v>
      </c>
      <c r="BK38" s="182">
        <f t="shared" si="46"/>
        <v>0</v>
      </c>
      <c r="BL38" s="182">
        <f t="shared" si="47"/>
        <v>0</v>
      </c>
      <c r="BM38" s="182">
        <f t="shared" si="48"/>
        <v>0</v>
      </c>
      <c r="BN38" s="183"/>
      <c r="BO38" s="184">
        <f t="shared" si="8"/>
        <v>0</v>
      </c>
      <c r="BP38" s="184">
        <f t="shared" si="9"/>
        <v>0</v>
      </c>
      <c r="BQ38" s="184">
        <f t="shared" si="10"/>
        <v>0</v>
      </c>
      <c r="BR38" s="184">
        <f t="shared" si="11"/>
        <v>0</v>
      </c>
      <c r="BS38" s="184">
        <f t="shared" si="12"/>
        <v>0</v>
      </c>
      <c r="BT38" s="184">
        <f t="shared" si="13"/>
        <v>0</v>
      </c>
      <c r="BU38" s="184">
        <f t="shared" si="14"/>
        <v>0</v>
      </c>
      <c r="BV38" s="184">
        <f t="shared" si="15"/>
        <v>0</v>
      </c>
    </row>
    <row r="39" spans="1:75" s="185" customFormat="1" ht="24" customHeight="1" x14ac:dyDescent="0.15">
      <c r="A39" s="176"/>
      <c r="B39" s="186"/>
      <c r="C39" s="380"/>
      <c r="D39" s="381"/>
      <c r="E39" s="382"/>
      <c r="F39" s="383"/>
      <c r="G39" s="383"/>
      <c r="H39" s="383"/>
      <c r="I39" s="383"/>
      <c r="J39" s="383"/>
      <c r="K39" s="533"/>
      <c r="L39" s="92"/>
      <c r="M39" s="93"/>
      <c r="N39" s="94"/>
      <c r="O39" s="385"/>
      <c r="P39" s="386"/>
      <c r="Q39" s="387"/>
      <c r="R39" s="178"/>
      <c r="S39" s="179" t="str">
        <f>IF(L39=$U$11,$U$11&amp;M39,IF(L39=$AD$11,$AD$11&amp;M39,IF(L39=AM8,AM8&amp;M39,IF(L39=$AV$9,$AV$9&amp;M39,IF(L39=BF9,BF9&amp;M39,IF(L39="","",$BF$9&amp;M39))))))</f>
        <v/>
      </c>
      <c r="T39" s="179"/>
      <c r="U39" s="180">
        <f t="shared" si="16"/>
        <v>0</v>
      </c>
      <c r="V39" s="180">
        <f t="shared" si="17"/>
        <v>0</v>
      </c>
      <c r="W39" s="180">
        <f t="shared" si="18"/>
        <v>0</v>
      </c>
      <c r="X39" s="180">
        <f t="shared" si="19"/>
        <v>0</v>
      </c>
      <c r="Y39" s="180">
        <f t="shared" si="20"/>
        <v>0</v>
      </c>
      <c r="Z39" s="180">
        <f t="shared" si="21"/>
        <v>0</v>
      </c>
      <c r="AA39" s="180">
        <f t="shared" si="22"/>
        <v>0</v>
      </c>
      <c r="AB39" s="180">
        <f t="shared" si="23"/>
        <v>0</v>
      </c>
      <c r="AC39" s="181"/>
      <c r="AD39" s="180">
        <f t="shared" si="0"/>
        <v>0</v>
      </c>
      <c r="AE39" s="180">
        <f t="shared" si="1"/>
        <v>0</v>
      </c>
      <c r="AF39" s="180">
        <f t="shared" si="2"/>
        <v>0</v>
      </c>
      <c r="AG39" s="180">
        <f t="shared" si="3"/>
        <v>0</v>
      </c>
      <c r="AH39" s="180">
        <f t="shared" si="4"/>
        <v>0</v>
      </c>
      <c r="AI39" s="180">
        <f t="shared" si="5"/>
        <v>0</v>
      </c>
      <c r="AJ39" s="180">
        <f t="shared" si="6"/>
        <v>0</v>
      </c>
      <c r="AK39" s="180">
        <f t="shared" si="7"/>
        <v>0</v>
      </c>
      <c r="AL39" s="181"/>
      <c r="AM39" s="180">
        <f t="shared" si="24"/>
        <v>0</v>
      </c>
      <c r="AN39" s="180">
        <f t="shared" si="25"/>
        <v>0</v>
      </c>
      <c r="AO39" s="180">
        <f t="shared" si="26"/>
        <v>0</v>
      </c>
      <c r="AP39" s="180">
        <f t="shared" si="27"/>
        <v>0</v>
      </c>
      <c r="AQ39" s="180">
        <f t="shared" si="28"/>
        <v>0</v>
      </c>
      <c r="AR39" s="180">
        <f t="shared" si="29"/>
        <v>0</v>
      </c>
      <c r="AS39" s="180">
        <f t="shared" si="30"/>
        <v>0</v>
      </c>
      <c r="AT39" s="180">
        <f t="shared" si="31"/>
        <v>0</v>
      </c>
      <c r="AU39" s="181"/>
      <c r="AV39" s="180">
        <f t="shared" si="32"/>
        <v>0</v>
      </c>
      <c r="AW39" s="180">
        <f t="shared" si="33"/>
        <v>0</v>
      </c>
      <c r="AX39" s="180">
        <f t="shared" si="34"/>
        <v>0</v>
      </c>
      <c r="AY39" s="180">
        <f t="shared" si="35"/>
        <v>0</v>
      </c>
      <c r="AZ39" s="180">
        <f t="shared" si="36"/>
        <v>0</v>
      </c>
      <c r="BA39" s="180">
        <f t="shared" si="37"/>
        <v>0</v>
      </c>
      <c r="BB39" s="180">
        <f t="shared" si="38"/>
        <v>0</v>
      </c>
      <c r="BC39" s="180">
        <f t="shared" si="39"/>
        <v>0</v>
      </c>
      <c r="BD39" s="146"/>
      <c r="BE39" s="182">
        <f t="shared" si="40"/>
        <v>0</v>
      </c>
      <c r="BF39" s="182">
        <f t="shared" si="41"/>
        <v>0</v>
      </c>
      <c r="BG39" s="182">
        <f t="shared" si="42"/>
        <v>0</v>
      </c>
      <c r="BH39" s="182">
        <f t="shared" si="43"/>
        <v>0</v>
      </c>
      <c r="BI39" s="182">
        <f t="shared" si="44"/>
        <v>0</v>
      </c>
      <c r="BJ39" s="182">
        <f t="shared" si="45"/>
        <v>0</v>
      </c>
      <c r="BK39" s="182">
        <f t="shared" si="46"/>
        <v>0</v>
      </c>
      <c r="BL39" s="182">
        <f t="shared" si="47"/>
        <v>0</v>
      </c>
      <c r="BM39" s="182">
        <f t="shared" si="48"/>
        <v>0</v>
      </c>
      <c r="BN39" s="183"/>
      <c r="BO39" s="184">
        <f t="shared" si="8"/>
        <v>0</v>
      </c>
      <c r="BP39" s="184">
        <f t="shared" si="9"/>
        <v>0</v>
      </c>
      <c r="BQ39" s="184">
        <f t="shared" si="10"/>
        <v>0</v>
      </c>
      <c r="BR39" s="184">
        <f t="shared" si="11"/>
        <v>0</v>
      </c>
      <c r="BS39" s="184">
        <f t="shared" si="12"/>
        <v>0</v>
      </c>
      <c r="BT39" s="184">
        <f t="shared" si="13"/>
        <v>0</v>
      </c>
      <c r="BU39" s="184">
        <f t="shared" si="14"/>
        <v>0</v>
      </c>
      <c r="BV39" s="184">
        <f t="shared" si="15"/>
        <v>0</v>
      </c>
    </row>
    <row r="40" spans="1:75" s="185" customFormat="1" ht="24" customHeight="1" x14ac:dyDescent="0.15">
      <c r="A40" s="176"/>
      <c r="B40" s="189"/>
      <c r="C40" s="380"/>
      <c r="D40" s="381"/>
      <c r="E40" s="382"/>
      <c r="F40" s="383"/>
      <c r="G40" s="383"/>
      <c r="H40" s="383"/>
      <c r="I40" s="383"/>
      <c r="J40" s="383"/>
      <c r="K40" s="533"/>
      <c r="L40" s="98"/>
      <c r="M40" s="93"/>
      <c r="N40" s="162"/>
      <c r="O40" s="385"/>
      <c r="P40" s="386"/>
      <c r="Q40" s="387"/>
      <c r="R40" s="188"/>
      <c r="S40" s="190"/>
      <c r="T40" s="190"/>
      <c r="U40" s="180">
        <f t="shared" si="16"/>
        <v>0</v>
      </c>
      <c r="V40" s="180">
        <f t="shared" si="17"/>
        <v>0</v>
      </c>
      <c r="W40" s="180">
        <f t="shared" si="18"/>
        <v>0</v>
      </c>
      <c r="X40" s="180">
        <f t="shared" si="19"/>
        <v>0</v>
      </c>
      <c r="Y40" s="180">
        <f t="shared" si="20"/>
        <v>0</v>
      </c>
      <c r="Z40" s="180">
        <f t="shared" si="21"/>
        <v>0</v>
      </c>
      <c r="AA40" s="180">
        <f t="shared" si="22"/>
        <v>0</v>
      </c>
      <c r="AB40" s="180">
        <f t="shared" si="23"/>
        <v>0</v>
      </c>
      <c r="AC40" s="181"/>
      <c r="AD40" s="180">
        <f t="shared" si="0"/>
        <v>0</v>
      </c>
      <c r="AE40" s="180">
        <f t="shared" si="1"/>
        <v>0</v>
      </c>
      <c r="AF40" s="180">
        <f t="shared" si="2"/>
        <v>0</v>
      </c>
      <c r="AG40" s="180">
        <f t="shared" si="3"/>
        <v>0</v>
      </c>
      <c r="AH40" s="180">
        <f t="shared" si="4"/>
        <v>0</v>
      </c>
      <c r="AI40" s="180">
        <f t="shared" si="5"/>
        <v>0</v>
      </c>
      <c r="AJ40" s="180">
        <f t="shared" si="6"/>
        <v>0</v>
      </c>
      <c r="AK40" s="180">
        <f t="shared" si="7"/>
        <v>0</v>
      </c>
      <c r="AL40" s="181"/>
      <c r="AM40" s="180">
        <f t="shared" si="24"/>
        <v>0</v>
      </c>
      <c r="AN40" s="180">
        <f t="shared" si="25"/>
        <v>0</v>
      </c>
      <c r="AO40" s="180">
        <f t="shared" si="26"/>
        <v>0</v>
      </c>
      <c r="AP40" s="180">
        <f t="shared" si="27"/>
        <v>0</v>
      </c>
      <c r="AQ40" s="180">
        <f t="shared" si="28"/>
        <v>0</v>
      </c>
      <c r="AR40" s="180">
        <f t="shared" si="29"/>
        <v>0</v>
      </c>
      <c r="AS40" s="180">
        <f t="shared" si="30"/>
        <v>0</v>
      </c>
      <c r="AT40" s="180">
        <f t="shared" si="31"/>
        <v>0</v>
      </c>
      <c r="AU40" s="181"/>
      <c r="AV40" s="180">
        <f t="shared" si="32"/>
        <v>0</v>
      </c>
      <c r="AW40" s="180">
        <f t="shared" si="33"/>
        <v>0</v>
      </c>
      <c r="AX40" s="180">
        <f t="shared" si="34"/>
        <v>0</v>
      </c>
      <c r="AY40" s="180">
        <f t="shared" si="35"/>
        <v>0</v>
      </c>
      <c r="AZ40" s="180">
        <f t="shared" si="36"/>
        <v>0</v>
      </c>
      <c r="BA40" s="180">
        <f t="shared" si="37"/>
        <v>0</v>
      </c>
      <c r="BB40" s="180">
        <f t="shared" si="38"/>
        <v>0</v>
      </c>
      <c r="BC40" s="180">
        <f t="shared" si="39"/>
        <v>0</v>
      </c>
      <c r="BD40" s="146"/>
      <c r="BE40" s="182">
        <f t="shared" si="40"/>
        <v>0</v>
      </c>
      <c r="BF40" s="182">
        <f t="shared" si="41"/>
        <v>0</v>
      </c>
      <c r="BG40" s="182">
        <f t="shared" si="42"/>
        <v>0</v>
      </c>
      <c r="BH40" s="182">
        <f t="shared" si="43"/>
        <v>0</v>
      </c>
      <c r="BI40" s="182">
        <f t="shared" si="44"/>
        <v>0</v>
      </c>
      <c r="BJ40" s="182">
        <f t="shared" si="45"/>
        <v>0</v>
      </c>
      <c r="BK40" s="182">
        <f t="shared" si="46"/>
        <v>0</v>
      </c>
      <c r="BL40" s="182">
        <f t="shared" si="47"/>
        <v>0</v>
      </c>
      <c r="BM40" s="182">
        <f t="shared" si="48"/>
        <v>0</v>
      </c>
      <c r="BN40" s="183"/>
      <c r="BO40" s="184">
        <f t="shared" si="8"/>
        <v>0</v>
      </c>
      <c r="BP40" s="184">
        <f t="shared" si="9"/>
        <v>0</v>
      </c>
      <c r="BQ40" s="184">
        <f t="shared" si="10"/>
        <v>0</v>
      </c>
      <c r="BR40" s="184">
        <f t="shared" si="11"/>
        <v>0</v>
      </c>
      <c r="BS40" s="184">
        <f t="shared" si="12"/>
        <v>0</v>
      </c>
      <c r="BT40" s="184">
        <f t="shared" si="13"/>
        <v>0</v>
      </c>
      <c r="BU40" s="184">
        <f t="shared" si="14"/>
        <v>0</v>
      </c>
      <c r="BV40" s="184">
        <f t="shared" si="15"/>
        <v>0</v>
      </c>
    </row>
    <row r="41" spans="1:75" s="185" customFormat="1" ht="24" customHeight="1" x14ac:dyDescent="0.15">
      <c r="A41" s="176"/>
      <c r="B41" s="189"/>
      <c r="C41" s="380"/>
      <c r="D41" s="381"/>
      <c r="E41" s="382"/>
      <c r="F41" s="383"/>
      <c r="G41" s="383"/>
      <c r="H41" s="383"/>
      <c r="I41" s="383"/>
      <c r="J41" s="383"/>
      <c r="K41" s="533"/>
      <c r="L41" s="98"/>
      <c r="M41" s="93"/>
      <c r="N41" s="162"/>
      <c r="O41" s="385"/>
      <c r="P41" s="386"/>
      <c r="Q41" s="387"/>
      <c r="R41" s="188"/>
      <c r="S41" s="99" t="s">
        <v>81</v>
      </c>
      <c r="T41" s="100"/>
      <c r="U41" s="180">
        <f t="shared" si="16"/>
        <v>0</v>
      </c>
      <c r="V41" s="180">
        <f t="shared" si="17"/>
        <v>0</v>
      </c>
      <c r="W41" s="180">
        <f t="shared" si="18"/>
        <v>0</v>
      </c>
      <c r="X41" s="180">
        <f t="shared" si="19"/>
        <v>0</v>
      </c>
      <c r="Y41" s="180">
        <f t="shared" si="20"/>
        <v>0</v>
      </c>
      <c r="Z41" s="180">
        <f t="shared" si="21"/>
        <v>0</v>
      </c>
      <c r="AA41" s="180">
        <f t="shared" si="22"/>
        <v>0</v>
      </c>
      <c r="AB41" s="180">
        <f t="shared" si="23"/>
        <v>0</v>
      </c>
      <c r="AC41" s="181"/>
      <c r="AD41" s="180">
        <f t="shared" si="0"/>
        <v>0</v>
      </c>
      <c r="AE41" s="180">
        <f t="shared" si="1"/>
        <v>0</v>
      </c>
      <c r="AF41" s="180">
        <f t="shared" si="2"/>
        <v>0</v>
      </c>
      <c r="AG41" s="180">
        <f t="shared" si="3"/>
        <v>0</v>
      </c>
      <c r="AH41" s="180">
        <f t="shared" si="4"/>
        <v>0</v>
      </c>
      <c r="AI41" s="180">
        <f t="shared" si="5"/>
        <v>0</v>
      </c>
      <c r="AJ41" s="180">
        <f t="shared" si="6"/>
        <v>0</v>
      </c>
      <c r="AK41" s="180">
        <f t="shared" si="7"/>
        <v>0</v>
      </c>
      <c r="AL41" s="181"/>
      <c r="AM41" s="180">
        <f t="shared" si="24"/>
        <v>0</v>
      </c>
      <c r="AN41" s="180">
        <f t="shared" si="25"/>
        <v>0</v>
      </c>
      <c r="AO41" s="180">
        <f t="shared" si="26"/>
        <v>0</v>
      </c>
      <c r="AP41" s="180">
        <f t="shared" si="27"/>
        <v>0</v>
      </c>
      <c r="AQ41" s="180">
        <f t="shared" si="28"/>
        <v>0</v>
      </c>
      <c r="AR41" s="180">
        <f t="shared" si="29"/>
        <v>0</v>
      </c>
      <c r="AS41" s="180">
        <f t="shared" si="30"/>
        <v>0</v>
      </c>
      <c r="AT41" s="180">
        <f t="shared" si="31"/>
        <v>0</v>
      </c>
      <c r="AU41" s="181"/>
      <c r="AV41" s="180">
        <f t="shared" si="32"/>
        <v>0</v>
      </c>
      <c r="AW41" s="180">
        <f t="shared" si="33"/>
        <v>0</v>
      </c>
      <c r="AX41" s="180">
        <f t="shared" si="34"/>
        <v>0</v>
      </c>
      <c r="AY41" s="180">
        <f t="shared" si="35"/>
        <v>0</v>
      </c>
      <c r="AZ41" s="180">
        <f t="shared" si="36"/>
        <v>0</v>
      </c>
      <c r="BA41" s="180">
        <f t="shared" si="37"/>
        <v>0</v>
      </c>
      <c r="BB41" s="180">
        <f t="shared" si="38"/>
        <v>0</v>
      </c>
      <c r="BC41" s="180">
        <f t="shared" si="39"/>
        <v>0</v>
      </c>
      <c r="BD41" s="146"/>
      <c r="BE41" s="182">
        <f t="shared" si="40"/>
        <v>0</v>
      </c>
      <c r="BF41" s="182">
        <f t="shared" si="41"/>
        <v>0</v>
      </c>
      <c r="BG41" s="182">
        <f t="shared" si="42"/>
        <v>0</v>
      </c>
      <c r="BH41" s="182">
        <f t="shared" si="43"/>
        <v>0</v>
      </c>
      <c r="BI41" s="182">
        <f t="shared" si="44"/>
        <v>0</v>
      </c>
      <c r="BJ41" s="182">
        <f t="shared" si="45"/>
        <v>0</v>
      </c>
      <c r="BK41" s="182">
        <f t="shared" si="46"/>
        <v>0</v>
      </c>
      <c r="BL41" s="182">
        <f t="shared" si="47"/>
        <v>0</v>
      </c>
      <c r="BM41" s="182">
        <f t="shared" si="48"/>
        <v>0</v>
      </c>
      <c r="BN41" s="183"/>
      <c r="BO41" s="184">
        <f t="shared" si="8"/>
        <v>0</v>
      </c>
      <c r="BP41" s="184">
        <f t="shared" si="9"/>
        <v>0</v>
      </c>
      <c r="BQ41" s="184">
        <f t="shared" si="10"/>
        <v>0</v>
      </c>
      <c r="BR41" s="184">
        <f t="shared" si="11"/>
        <v>0</v>
      </c>
      <c r="BS41" s="184">
        <f t="shared" si="12"/>
        <v>0</v>
      </c>
      <c r="BT41" s="184">
        <f t="shared" si="13"/>
        <v>0</v>
      </c>
      <c r="BU41" s="184">
        <f t="shared" si="14"/>
        <v>0</v>
      </c>
      <c r="BV41" s="184">
        <f t="shared" si="15"/>
        <v>0</v>
      </c>
    </row>
    <row r="42" spans="1:75" s="185" customFormat="1" ht="24" customHeight="1" x14ac:dyDescent="0.15">
      <c r="A42" s="176"/>
      <c r="B42" s="191"/>
      <c r="C42" s="380"/>
      <c r="D42" s="381"/>
      <c r="E42" s="382"/>
      <c r="F42" s="383"/>
      <c r="G42" s="383"/>
      <c r="H42" s="383"/>
      <c r="I42" s="383"/>
      <c r="J42" s="383"/>
      <c r="K42" s="533"/>
      <c r="L42" s="98"/>
      <c r="M42" s="93"/>
      <c r="N42" s="162"/>
      <c r="O42" s="388"/>
      <c r="P42" s="389"/>
      <c r="Q42" s="390"/>
      <c r="R42" s="188"/>
      <c r="S42" s="102" t="s">
        <v>82</v>
      </c>
      <c r="T42" s="103"/>
      <c r="U42" s="180">
        <f t="shared" si="16"/>
        <v>0</v>
      </c>
      <c r="V42" s="180">
        <f t="shared" si="17"/>
        <v>0</v>
      </c>
      <c r="W42" s="180">
        <f t="shared" si="18"/>
        <v>0</v>
      </c>
      <c r="X42" s="180">
        <f t="shared" si="19"/>
        <v>0</v>
      </c>
      <c r="Y42" s="180">
        <f t="shared" si="20"/>
        <v>0</v>
      </c>
      <c r="Z42" s="180">
        <f t="shared" si="21"/>
        <v>0</v>
      </c>
      <c r="AA42" s="180">
        <f t="shared" si="22"/>
        <v>0</v>
      </c>
      <c r="AB42" s="180">
        <f t="shared" si="23"/>
        <v>0</v>
      </c>
      <c r="AC42" s="181"/>
      <c r="AD42" s="180">
        <f t="shared" si="0"/>
        <v>0</v>
      </c>
      <c r="AE42" s="180">
        <f t="shared" si="1"/>
        <v>0</v>
      </c>
      <c r="AF42" s="180">
        <f t="shared" si="2"/>
        <v>0</v>
      </c>
      <c r="AG42" s="180">
        <f t="shared" si="3"/>
        <v>0</v>
      </c>
      <c r="AH42" s="180">
        <f t="shared" si="4"/>
        <v>0</v>
      </c>
      <c r="AI42" s="180">
        <f t="shared" si="5"/>
        <v>0</v>
      </c>
      <c r="AJ42" s="180">
        <f t="shared" si="6"/>
        <v>0</v>
      </c>
      <c r="AK42" s="180">
        <f t="shared" si="7"/>
        <v>0</v>
      </c>
      <c r="AL42" s="181"/>
      <c r="AM42" s="180">
        <f t="shared" si="24"/>
        <v>0</v>
      </c>
      <c r="AN42" s="180">
        <f t="shared" si="25"/>
        <v>0</v>
      </c>
      <c r="AO42" s="180">
        <f t="shared" si="26"/>
        <v>0</v>
      </c>
      <c r="AP42" s="180">
        <f t="shared" si="27"/>
        <v>0</v>
      </c>
      <c r="AQ42" s="180">
        <f t="shared" si="28"/>
        <v>0</v>
      </c>
      <c r="AR42" s="180">
        <f t="shared" si="29"/>
        <v>0</v>
      </c>
      <c r="AS42" s="180">
        <f t="shared" si="30"/>
        <v>0</v>
      </c>
      <c r="AT42" s="180">
        <f t="shared" si="31"/>
        <v>0</v>
      </c>
      <c r="AU42" s="181"/>
      <c r="AV42" s="180">
        <f t="shared" si="32"/>
        <v>0</v>
      </c>
      <c r="AW42" s="180">
        <f t="shared" si="33"/>
        <v>0</v>
      </c>
      <c r="AX42" s="180">
        <f t="shared" si="34"/>
        <v>0</v>
      </c>
      <c r="AY42" s="180">
        <f t="shared" si="35"/>
        <v>0</v>
      </c>
      <c r="AZ42" s="180">
        <f t="shared" si="36"/>
        <v>0</v>
      </c>
      <c r="BA42" s="180">
        <f t="shared" si="37"/>
        <v>0</v>
      </c>
      <c r="BB42" s="180">
        <f t="shared" si="38"/>
        <v>0</v>
      </c>
      <c r="BC42" s="180">
        <f t="shared" si="39"/>
        <v>0</v>
      </c>
      <c r="BD42" s="157"/>
      <c r="BE42" s="182">
        <f t="shared" si="40"/>
        <v>0</v>
      </c>
      <c r="BF42" s="182">
        <f t="shared" si="41"/>
        <v>0</v>
      </c>
      <c r="BG42" s="182">
        <f t="shared" si="42"/>
        <v>0</v>
      </c>
      <c r="BH42" s="182">
        <f t="shared" si="43"/>
        <v>0</v>
      </c>
      <c r="BI42" s="182">
        <f t="shared" si="44"/>
        <v>0</v>
      </c>
      <c r="BJ42" s="182">
        <f t="shared" si="45"/>
        <v>0</v>
      </c>
      <c r="BK42" s="182">
        <f t="shared" si="46"/>
        <v>0</v>
      </c>
      <c r="BL42" s="182">
        <f t="shared" si="47"/>
        <v>0</v>
      </c>
      <c r="BM42" s="182">
        <f t="shared" si="48"/>
        <v>0</v>
      </c>
      <c r="BN42" s="183"/>
      <c r="BO42" s="184">
        <f t="shared" si="8"/>
        <v>0</v>
      </c>
      <c r="BP42" s="184">
        <f t="shared" si="9"/>
        <v>0</v>
      </c>
      <c r="BQ42" s="184">
        <f t="shared" si="10"/>
        <v>0</v>
      </c>
      <c r="BR42" s="184">
        <f t="shared" si="11"/>
        <v>0</v>
      </c>
      <c r="BS42" s="184">
        <f t="shared" si="12"/>
        <v>0</v>
      </c>
      <c r="BT42" s="184">
        <f t="shared" si="13"/>
        <v>0</v>
      </c>
      <c r="BU42" s="184">
        <f t="shared" si="14"/>
        <v>0</v>
      </c>
      <c r="BV42" s="184">
        <f t="shared" si="15"/>
        <v>0</v>
      </c>
    </row>
    <row r="43" spans="1:75" s="185" customFormat="1" ht="12.75" customHeight="1" x14ac:dyDescent="0.15">
      <c r="A43" s="176"/>
      <c r="B43" s="176"/>
      <c r="C43" s="192"/>
      <c r="D43" s="192"/>
      <c r="E43" s="192"/>
      <c r="F43" s="192"/>
      <c r="G43" s="192"/>
      <c r="H43" s="192"/>
      <c r="I43" s="192"/>
      <c r="J43" s="193"/>
      <c r="K43" s="192"/>
      <c r="L43" s="192"/>
      <c r="M43" s="192"/>
      <c r="N43" s="192"/>
      <c r="O43" s="192"/>
      <c r="P43" s="192"/>
      <c r="Q43" s="192"/>
      <c r="R43" s="192"/>
      <c r="S43" s="194">
        <f>COUNTA($C$15:$C$42)</f>
        <v>0</v>
      </c>
      <c r="T43" s="194"/>
      <c r="U43" s="195">
        <f>SUM(U15:U42)</f>
        <v>0</v>
      </c>
      <c r="V43" s="195">
        <f t="shared" ref="V43:AB43" si="49">SUM(V15:V42)</f>
        <v>0</v>
      </c>
      <c r="W43" s="195">
        <f t="shared" si="49"/>
        <v>0</v>
      </c>
      <c r="X43" s="195">
        <f t="shared" si="49"/>
        <v>0</v>
      </c>
      <c r="Y43" s="195">
        <f t="shared" si="49"/>
        <v>0</v>
      </c>
      <c r="Z43" s="195">
        <f t="shared" si="49"/>
        <v>0</v>
      </c>
      <c r="AA43" s="195">
        <f t="shared" si="49"/>
        <v>0</v>
      </c>
      <c r="AB43" s="195">
        <f t="shared" si="49"/>
        <v>0</v>
      </c>
      <c r="AC43" s="195"/>
      <c r="AD43" s="195">
        <f>SUM(AD15:AD42)</f>
        <v>0</v>
      </c>
      <c r="AE43" s="195">
        <f t="shared" ref="AE43:AK43" si="50">SUM(AE15:AE42)</f>
        <v>0</v>
      </c>
      <c r="AF43" s="195">
        <f t="shared" si="50"/>
        <v>0</v>
      </c>
      <c r="AG43" s="195">
        <f t="shared" si="50"/>
        <v>0</v>
      </c>
      <c r="AH43" s="195">
        <f t="shared" si="50"/>
        <v>0</v>
      </c>
      <c r="AI43" s="195">
        <f t="shared" si="50"/>
        <v>0</v>
      </c>
      <c r="AJ43" s="195">
        <f t="shared" si="50"/>
        <v>0</v>
      </c>
      <c r="AK43" s="195">
        <f t="shared" si="50"/>
        <v>0</v>
      </c>
      <c r="AL43" s="195"/>
      <c r="AM43" s="195">
        <f>SUM(AM15:AM42)</f>
        <v>0</v>
      </c>
      <c r="AN43" s="195">
        <f t="shared" ref="AN43:AT43" si="51">SUM(AN15:AN42)</f>
        <v>0</v>
      </c>
      <c r="AO43" s="195">
        <f t="shared" si="51"/>
        <v>0</v>
      </c>
      <c r="AP43" s="195">
        <f t="shared" si="51"/>
        <v>0</v>
      </c>
      <c r="AQ43" s="195">
        <f t="shared" si="51"/>
        <v>0</v>
      </c>
      <c r="AR43" s="195">
        <f t="shared" si="51"/>
        <v>0</v>
      </c>
      <c r="AS43" s="195">
        <f t="shared" si="51"/>
        <v>0</v>
      </c>
      <c r="AT43" s="195">
        <f t="shared" si="51"/>
        <v>0</v>
      </c>
      <c r="AU43" s="195"/>
      <c r="AV43" s="195">
        <f>SUM(AV15:AV42)</f>
        <v>0</v>
      </c>
      <c r="AW43" s="195">
        <f t="shared" ref="AW43:BC43" si="52">SUM(AW15:AW42)</f>
        <v>0</v>
      </c>
      <c r="AX43" s="195">
        <f t="shared" si="52"/>
        <v>0</v>
      </c>
      <c r="AY43" s="195">
        <f t="shared" si="52"/>
        <v>0</v>
      </c>
      <c r="AZ43" s="195">
        <f t="shared" si="52"/>
        <v>0</v>
      </c>
      <c r="BA43" s="195">
        <f>SUM(BA15:BA42)</f>
        <v>0</v>
      </c>
      <c r="BB43" s="195">
        <f t="shared" si="52"/>
        <v>0</v>
      </c>
      <c r="BC43" s="195">
        <f t="shared" si="52"/>
        <v>0</v>
      </c>
      <c r="BD43" s="220"/>
      <c r="BE43" s="196"/>
      <c r="BF43" s="195">
        <f>SUM(BF15:BF42)</f>
        <v>0</v>
      </c>
      <c r="BG43" s="195">
        <f t="shared" ref="BG43:BM43" si="53">SUM(BG15:BG42)</f>
        <v>0</v>
      </c>
      <c r="BH43" s="195">
        <f t="shared" si="53"/>
        <v>0</v>
      </c>
      <c r="BI43" s="195">
        <f t="shared" si="53"/>
        <v>0</v>
      </c>
      <c r="BJ43" s="195">
        <f t="shared" si="53"/>
        <v>0</v>
      </c>
      <c r="BK43" s="195">
        <f t="shared" si="53"/>
        <v>0</v>
      </c>
      <c r="BL43" s="195">
        <f t="shared" si="53"/>
        <v>0</v>
      </c>
      <c r="BM43" s="195">
        <f t="shared" si="53"/>
        <v>0</v>
      </c>
      <c r="BN43" s="197">
        <f>SUM(U43:BM43)</f>
        <v>0</v>
      </c>
      <c r="BO43" s="198">
        <f t="shared" ref="BO43:BV43" si="54">SUM(BO15:BO42)</f>
        <v>0</v>
      </c>
      <c r="BP43" s="198">
        <f t="shared" si="54"/>
        <v>0</v>
      </c>
      <c r="BQ43" s="198">
        <f t="shared" si="54"/>
        <v>0</v>
      </c>
      <c r="BR43" s="198">
        <f t="shared" si="54"/>
        <v>0</v>
      </c>
      <c r="BS43" s="198">
        <f t="shared" si="54"/>
        <v>0</v>
      </c>
      <c r="BT43" s="198">
        <f t="shared" si="54"/>
        <v>0</v>
      </c>
      <c r="BU43" s="198">
        <f t="shared" si="54"/>
        <v>0</v>
      </c>
      <c r="BV43" s="198">
        <f t="shared" si="54"/>
        <v>0</v>
      </c>
      <c r="BW43" s="199">
        <f>SUM(BO43:BV43)</f>
        <v>0</v>
      </c>
    </row>
    <row r="44" spans="1:75" s="185" customFormat="1" ht="12" customHeight="1" x14ac:dyDescent="0.15">
      <c r="A44" s="176"/>
      <c r="B44" s="534" t="s">
        <v>107</v>
      </c>
      <c r="C44" s="534"/>
      <c r="D44" s="534"/>
      <c r="E44" s="534"/>
      <c r="F44" s="192"/>
      <c r="G44" s="192"/>
      <c r="H44" s="192"/>
      <c r="I44" s="192"/>
      <c r="J44" s="193"/>
      <c r="K44" s="192"/>
      <c r="L44" s="192"/>
      <c r="M44" s="192"/>
      <c r="N44" s="192"/>
      <c r="O44" s="192"/>
      <c r="P44" s="192"/>
      <c r="Q44" s="192"/>
      <c r="R44" s="192"/>
      <c r="S44" s="102" t="s">
        <v>83</v>
      </c>
      <c r="T44" s="103"/>
      <c r="U44" s="200"/>
      <c r="V44" s="200"/>
      <c r="W44" s="200"/>
      <c r="X44" s="200"/>
      <c r="Y44" s="200"/>
      <c r="Z44" s="200"/>
      <c r="AA44" s="200"/>
      <c r="AB44" s="200"/>
      <c r="AC44" s="200"/>
      <c r="AD44" s="200"/>
      <c r="AE44" s="200"/>
      <c r="AF44" s="200"/>
      <c r="AG44" s="200"/>
      <c r="AH44" s="200"/>
      <c r="AI44" s="200"/>
      <c r="AJ44" s="200"/>
      <c r="AK44" s="200"/>
      <c r="AL44" s="200"/>
      <c r="AM44" s="200"/>
      <c r="AN44" s="200"/>
      <c r="AO44" s="200"/>
      <c r="AP44" s="200"/>
      <c r="AQ44" s="200"/>
      <c r="AR44" s="200"/>
      <c r="AS44" s="200"/>
      <c r="AT44" s="200"/>
      <c r="AU44" s="200"/>
      <c r="AV44" s="200"/>
      <c r="AW44" s="200"/>
      <c r="AX44" s="200"/>
      <c r="AY44" s="200"/>
      <c r="AZ44" s="200"/>
      <c r="BA44" s="200"/>
      <c r="BB44" s="200"/>
      <c r="BC44" s="200"/>
      <c r="BD44" s="200"/>
      <c r="BE44" s="200"/>
      <c r="BF44" s="200"/>
      <c r="BG44" s="200"/>
      <c r="BH44" s="200"/>
      <c r="BI44" s="200"/>
      <c r="BJ44" s="200"/>
      <c r="BK44" s="200"/>
      <c r="BL44" s="200"/>
      <c r="BM44" s="200"/>
      <c r="BN44" s="183"/>
      <c r="BO44" s="200"/>
      <c r="BP44" s="200"/>
      <c r="BQ44" s="200"/>
      <c r="BR44" s="200"/>
      <c r="BS44" s="200"/>
      <c r="BT44" s="183"/>
    </row>
    <row r="45" spans="1:75" s="185" customFormat="1" ht="28.5" customHeight="1" x14ac:dyDescent="0.15">
      <c r="A45" s="201"/>
      <c r="B45" s="363" t="s">
        <v>63</v>
      </c>
      <c r="C45" s="364"/>
      <c r="D45" s="364"/>
      <c r="E45" s="364"/>
      <c r="F45" s="364">
        <f>S45</f>
        <v>0</v>
      </c>
      <c r="G45" s="531" t="s">
        <v>14</v>
      </c>
      <c r="H45" s="202" t="s">
        <v>15</v>
      </c>
      <c r="I45" s="203">
        <f>SUM(BO43:BR43)</f>
        <v>0</v>
      </c>
      <c r="J45" s="204" t="s">
        <v>14</v>
      </c>
      <c r="K45" s="205" t="s">
        <v>89</v>
      </c>
      <c r="L45" s="203">
        <f>$BU$43</f>
        <v>0</v>
      </c>
      <c r="M45" s="206" t="s">
        <v>16</v>
      </c>
      <c r="N45" s="526" t="s">
        <v>91</v>
      </c>
      <c r="O45" s="364"/>
      <c r="P45" s="364">
        <f>S43</f>
        <v>0</v>
      </c>
      <c r="Q45" s="529" t="s">
        <v>84</v>
      </c>
      <c r="R45" s="176"/>
      <c r="S45" s="207">
        <f>SUM($N$15:$N$42)</f>
        <v>0</v>
      </c>
      <c r="T45" s="208"/>
      <c r="BN45" s="209"/>
      <c r="BT45" s="209"/>
    </row>
    <row r="46" spans="1:75" s="185" customFormat="1" ht="30" customHeight="1" x14ac:dyDescent="0.15">
      <c r="A46" s="210"/>
      <c r="B46" s="551"/>
      <c r="C46" s="528"/>
      <c r="D46" s="528"/>
      <c r="E46" s="528"/>
      <c r="F46" s="528"/>
      <c r="G46" s="532"/>
      <c r="H46" s="211" t="s">
        <v>64</v>
      </c>
      <c r="I46" s="212">
        <f>SUM(BS43:BT43)</f>
        <v>0</v>
      </c>
      <c r="J46" s="213" t="s">
        <v>16</v>
      </c>
      <c r="K46" s="214" t="s">
        <v>40</v>
      </c>
      <c r="L46" s="215">
        <f>$BV$43</f>
        <v>0</v>
      </c>
      <c r="M46" s="153" t="s">
        <v>16</v>
      </c>
      <c r="N46" s="527"/>
      <c r="O46" s="528"/>
      <c r="P46" s="528"/>
      <c r="Q46" s="530"/>
      <c r="R46" s="146"/>
      <c r="BN46" s="209"/>
      <c r="BT46" s="209"/>
    </row>
    <row r="47" spans="1:75" s="185" customFormat="1" x14ac:dyDescent="0.15">
      <c r="B47" s="216"/>
      <c r="C47" s="103"/>
      <c r="D47" s="103"/>
      <c r="E47" s="103"/>
      <c r="F47" s="103"/>
      <c r="G47" s="103"/>
      <c r="H47" s="103"/>
      <c r="I47" s="103"/>
      <c r="J47" s="103"/>
      <c r="BN47" s="209"/>
      <c r="BT47" s="209"/>
    </row>
    <row r="48" spans="1:75" x14ac:dyDescent="0.15">
      <c r="B48" s="217" t="s">
        <v>138</v>
      </c>
      <c r="C48" s="218"/>
      <c r="D48" s="218"/>
      <c r="E48" s="218"/>
      <c r="F48" s="218"/>
      <c r="G48" s="218"/>
      <c r="H48" s="218"/>
      <c r="I48" s="218"/>
      <c r="J48" s="218"/>
    </row>
    <row r="49" spans="2:10" x14ac:dyDescent="0.15">
      <c r="B49" s="217" t="s">
        <v>125</v>
      </c>
      <c r="C49" s="218"/>
      <c r="D49" s="218">
        <f>記録簿４月!$S$43</f>
        <v>0</v>
      </c>
      <c r="E49" s="219" t="s">
        <v>137</v>
      </c>
      <c r="G49" s="218"/>
      <c r="H49" s="218"/>
      <c r="I49" s="218"/>
      <c r="J49" s="218"/>
    </row>
    <row r="50" spans="2:10" x14ac:dyDescent="0.15">
      <c r="B50" s="217" t="s">
        <v>126</v>
      </c>
      <c r="C50" s="218"/>
      <c r="D50" s="218">
        <f>'５月 '!$S$43</f>
        <v>0</v>
      </c>
      <c r="E50" s="219" t="s">
        <v>137</v>
      </c>
      <c r="G50" s="218"/>
      <c r="H50" s="218"/>
      <c r="I50" s="218"/>
      <c r="J50" s="218"/>
    </row>
    <row r="51" spans="2:10" x14ac:dyDescent="0.15">
      <c r="B51" s="217" t="s">
        <v>127</v>
      </c>
      <c r="C51" s="218"/>
      <c r="D51" s="218">
        <f>'６月 '!$S$43</f>
        <v>0</v>
      </c>
      <c r="E51" s="219" t="s">
        <v>136</v>
      </c>
      <c r="G51" s="218"/>
      <c r="H51" s="218"/>
      <c r="I51" s="218"/>
      <c r="J51" s="218"/>
    </row>
    <row r="52" spans="2:10" x14ac:dyDescent="0.15">
      <c r="B52" s="217" t="s">
        <v>128</v>
      </c>
      <c r="C52" s="218"/>
      <c r="D52" s="218">
        <f>'７月'!$S$43</f>
        <v>0</v>
      </c>
      <c r="E52" s="219" t="s">
        <v>136</v>
      </c>
      <c r="G52" s="218"/>
      <c r="H52" s="218"/>
      <c r="I52" s="218"/>
      <c r="J52" s="218"/>
    </row>
    <row r="53" spans="2:10" x14ac:dyDescent="0.15">
      <c r="B53" s="217" t="s">
        <v>129</v>
      </c>
      <c r="D53" s="163">
        <f>'８月 '!$S$43</f>
        <v>0</v>
      </c>
      <c r="E53" s="219" t="s">
        <v>136</v>
      </c>
    </row>
    <row r="54" spans="2:10" x14ac:dyDescent="0.15">
      <c r="B54" s="217" t="s">
        <v>130</v>
      </c>
      <c r="D54" s="163">
        <f>'９月 '!$S$43</f>
        <v>0</v>
      </c>
      <c r="E54" s="219" t="s">
        <v>136</v>
      </c>
      <c r="F54" s="163" t="s">
        <v>139</v>
      </c>
      <c r="G54" s="163">
        <f>SUM(D49:D54)</f>
        <v>0</v>
      </c>
      <c r="H54" s="163" t="s">
        <v>137</v>
      </c>
    </row>
    <row r="55" spans="2:10" x14ac:dyDescent="0.15">
      <c r="B55" s="217" t="s">
        <v>131</v>
      </c>
      <c r="D55" s="163">
        <f>'10月 '!$S$43</f>
        <v>0</v>
      </c>
      <c r="E55" s="219" t="s">
        <v>136</v>
      </c>
    </row>
    <row r="56" spans="2:10" x14ac:dyDescent="0.15">
      <c r="B56" s="217" t="s">
        <v>132</v>
      </c>
      <c r="D56" s="163">
        <f>'11月 '!$S$43</f>
        <v>0</v>
      </c>
      <c r="E56" s="219" t="s">
        <v>136</v>
      </c>
    </row>
    <row r="57" spans="2:10" x14ac:dyDescent="0.15">
      <c r="B57" s="217" t="s">
        <v>133</v>
      </c>
      <c r="D57" s="163">
        <f>'12月'!$S$43</f>
        <v>0</v>
      </c>
      <c r="E57" s="219" t="s">
        <v>136</v>
      </c>
    </row>
    <row r="58" spans="2:10" x14ac:dyDescent="0.15">
      <c r="B58" s="217" t="s">
        <v>134</v>
      </c>
      <c r="D58" s="163">
        <f>'１月'!$S$43</f>
        <v>0</v>
      </c>
      <c r="E58" s="219" t="s">
        <v>136</v>
      </c>
    </row>
    <row r="59" spans="2:10" x14ac:dyDescent="0.15">
      <c r="B59" s="217" t="s">
        <v>135</v>
      </c>
      <c r="D59" s="163">
        <f>'２月'!$S$43</f>
        <v>0</v>
      </c>
      <c r="E59" s="219" t="s">
        <v>136</v>
      </c>
      <c r="F59" s="163" t="s">
        <v>140</v>
      </c>
      <c r="G59" s="163">
        <f>SUM(D55:D59)</f>
        <v>0</v>
      </c>
      <c r="H59" s="163" t="s">
        <v>137</v>
      </c>
    </row>
    <row r="60" spans="2:10" x14ac:dyDescent="0.15">
      <c r="F60" s="163" t="s">
        <v>141</v>
      </c>
      <c r="G60" s="163">
        <f>SUM(G54:G59)</f>
        <v>0</v>
      </c>
      <c r="H60" s="163" t="s">
        <v>137</v>
      </c>
    </row>
  </sheetData>
  <sheetProtection sheet="1" scenarios="1" formatCells="0" formatRows="0" selectLockedCells="1"/>
  <protectedRanges>
    <protectedRange password="CECB" sqref="E13 O13:P13 O14:Q14 B13:D14 E14:J14 G13:I13 K13:N14 O15:P42" name="範囲1_2_1"/>
    <protectedRange password="CECB" sqref="R12 B11:Q11" name="範囲1_1_1_2"/>
    <protectedRange password="CECB" sqref="B12:Q12" name="範囲1_1_1_1_1"/>
    <protectedRange password="CECB" sqref="B6 B7:E9 K6:K9 L7:L9" name="範囲1_1_1_2_1"/>
    <protectedRange password="CECB" sqref="B4" name="範囲1_1_1_2_2"/>
  </protectedRanges>
  <mergeCells count="165">
    <mergeCell ref="Q45:Q46"/>
    <mergeCell ref="B44:E44"/>
    <mergeCell ref="B45:E46"/>
    <mergeCell ref="F45:F46"/>
    <mergeCell ref="G45:G46"/>
    <mergeCell ref="N45:O46"/>
    <mergeCell ref="P45:P46"/>
    <mergeCell ref="C41:D41"/>
    <mergeCell ref="E41:K41"/>
    <mergeCell ref="O41:Q41"/>
    <mergeCell ref="C42:D42"/>
    <mergeCell ref="E42:K42"/>
    <mergeCell ref="O42:Q42"/>
    <mergeCell ref="C39:D39"/>
    <mergeCell ref="E39:K39"/>
    <mergeCell ref="O39:Q39"/>
    <mergeCell ref="C40:D40"/>
    <mergeCell ref="E40:K40"/>
    <mergeCell ref="O40:Q40"/>
    <mergeCell ref="C37:D37"/>
    <mergeCell ref="E37:K37"/>
    <mergeCell ref="O37:Q37"/>
    <mergeCell ref="C38:D38"/>
    <mergeCell ref="E38:K38"/>
    <mergeCell ref="O38:Q38"/>
    <mergeCell ref="C35:D35"/>
    <mergeCell ref="E35:K35"/>
    <mergeCell ref="O35:Q35"/>
    <mergeCell ref="C36:D36"/>
    <mergeCell ref="E36:K36"/>
    <mergeCell ref="O36:Q36"/>
    <mergeCell ref="C33:D33"/>
    <mergeCell ref="E33:K33"/>
    <mergeCell ref="O33:Q33"/>
    <mergeCell ref="C34:D34"/>
    <mergeCell ref="E34:K34"/>
    <mergeCell ref="O34:Q34"/>
    <mergeCell ref="C31:D31"/>
    <mergeCell ref="E31:K31"/>
    <mergeCell ref="O31:Q31"/>
    <mergeCell ref="C32:D32"/>
    <mergeCell ref="E32:K32"/>
    <mergeCell ref="O32:Q32"/>
    <mergeCell ref="C29:D29"/>
    <mergeCell ref="E29:K29"/>
    <mergeCell ref="O29:Q29"/>
    <mergeCell ref="C30:D30"/>
    <mergeCell ref="E30:K30"/>
    <mergeCell ref="O30:Q30"/>
    <mergeCell ref="C27:D27"/>
    <mergeCell ref="E27:K27"/>
    <mergeCell ref="O27:Q27"/>
    <mergeCell ref="C28:D28"/>
    <mergeCell ref="E28:K28"/>
    <mergeCell ref="O28:Q28"/>
    <mergeCell ref="C25:D25"/>
    <mergeCell ref="E25:K25"/>
    <mergeCell ref="O25:Q25"/>
    <mergeCell ref="C26:D26"/>
    <mergeCell ref="E26:K26"/>
    <mergeCell ref="O26:Q26"/>
    <mergeCell ref="C23:D23"/>
    <mergeCell ref="E23:K23"/>
    <mergeCell ref="O23:Q23"/>
    <mergeCell ref="C24:D24"/>
    <mergeCell ref="E24:K24"/>
    <mergeCell ref="O24:Q24"/>
    <mergeCell ref="C21:D21"/>
    <mergeCell ref="E21:K21"/>
    <mergeCell ref="O21:Q21"/>
    <mergeCell ref="C22:D22"/>
    <mergeCell ref="E22:K22"/>
    <mergeCell ref="O22:Q22"/>
    <mergeCell ref="C19:D19"/>
    <mergeCell ref="E19:K19"/>
    <mergeCell ref="O19:Q19"/>
    <mergeCell ref="C20:D20"/>
    <mergeCell ref="E20:K20"/>
    <mergeCell ref="O20:Q20"/>
    <mergeCell ref="C17:D17"/>
    <mergeCell ref="E17:K17"/>
    <mergeCell ref="O17:Q17"/>
    <mergeCell ref="C18:D18"/>
    <mergeCell ref="E18:K18"/>
    <mergeCell ref="O18:Q18"/>
    <mergeCell ref="C15:D15"/>
    <mergeCell ref="E15:K15"/>
    <mergeCell ref="O15:Q15"/>
    <mergeCell ref="C16:D16"/>
    <mergeCell ref="E16:K16"/>
    <mergeCell ref="O16:Q16"/>
    <mergeCell ref="BT11:BT14"/>
    <mergeCell ref="BU11:BU14"/>
    <mergeCell ref="BV11:BV14"/>
    <mergeCell ref="B12:Q12"/>
    <mergeCell ref="B13:B14"/>
    <mergeCell ref="C13:D14"/>
    <mergeCell ref="E13:K14"/>
    <mergeCell ref="L13:L14"/>
    <mergeCell ref="M13:N13"/>
    <mergeCell ref="O13:Q14"/>
    <mergeCell ref="AK11:AK12"/>
    <mergeCell ref="BO11:BO14"/>
    <mergeCell ref="BP11:BP14"/>
    <mergeCell ref="BQ11:BQ14"/>
    <mergeCell ref="BR11:BR14"/>
    <mergeCell ref="BS11:BS14"/>
    <mergeCell ref="AE11:AE12"/>
    <mergeCell ref="AF11:AF12"/>
    <mergeCell ref="BG9:BG12"/>
    <mergeCell ref="BH9:BH12"/>
    <mergeCell ref="BI9:BI12"/>
    <mergeCell ref="BJ9:BJ12"/>
    <mergeCell ref="BK9:BK12"/>
    <mergeCell ref="AX9:AX12"/>
    <mergeCell ref="AY9:AY12"/>
    <mergeCell ref="AZ9:AZ12"/>
    <mergeCell ref="BA9:BA12"/>
    <mergeCell ref="BB9:BB12"/>
    <mergeCell ref="BC9:BC12"/>
    <mergeCell ref="V11:V12"/>
    <mergeCell ref="W11:W12"/>
    <mergeCell ref="X11:X12"/>
    <mergeCell ref="Y11:Y12"/>
    <mergeCell ref="BF9:BF12"/>
    <mergeCell ref="AR8:AR12"/>
    <mergeCell ref="AS8:AS12"/>
    <mergeCell ref="AT8:AT12"/>
    <mergeCell ref="N8:Q9"/>
    <mergeCell ref="BN8:BN12"/>
    <mergeCell ref="D9:E9"/>
    <mergeCell ref="F9:J9"/>
    <mergeCell ref="AV9:AV12"/>
    <mergeCell ref="AW9:AW12"/>
    <mergeCell ref="AM8:AM12"/>
    <mergeCell ref="AN8:AN12"/>
    <mergeCell ref="AO8:AO12"/>
    <mergeCell ref="AP8:AP12"/>
    <mergeCell ref="AQ8:AQ12"/>
    <mergeCell ref="Z11:Z12"/>
    <mergeCell ref="AA11:AA12"/>
    <mergeCell ref="AB11:AB12"/>
    <mergeCell ref="AD11:AD12"/>
    <mergeCell ref="AG11:AG12"/>
    <mergeCell ref="AH11:AH12"/>
    <mergeCell ref="AI11:AI12"/>
    <mergeCell ref="AJ11:AJ12"/>
    <mergeCell ref="BL9:BL12"/>
    <mergeCell ref="BM9:BM12"/>
    <mergeCell ref="B11:O11"/>
    <mergeCell ref="P11:Q11"/>
    <mergeCell ref="S11:S14"/>
    <mergeCell ref="U11:U12"/>
    <mergeCell ref="B4:Q4"/>
    <mergeCell ref="B6:C6"/>
    <mergeCell ref="D6:J6"/>
    <mergeCell ref="B7:C9"/>
    <mergeCell ref="D7:E7"/>
    <mergeCell ref="F7:J7"/>
    <mergeCell ref="D8:E8"/>
    <mergeCell ref="F8:J8"/>
    <mergeCell ref="K6:L7"/>
    <mergeCell ref="M6:Q7"/>
    <mergeCell ref="K8:L9"/>
    <mergeCell ref="M8:M9"/>
  </mergeCells>
  <phoneticPr fontId="10"/>
  <conditionalFormatting sqref="M40:M42">
    <cfRule type="cellIs" dxfId="109" priority="51" stopIfTrue="1" operator="between">
      <formula>"①"</formula>
      <formula>"⑧"</formula>
    </cfRule>
  </conditionalFormatting>
  <conditionalFormatting sqref="M28">
    <cfRule type="cellIs" dxfId="108" priority="20" stopIfTrue="1" operator="between">
      <formula>"①"</formula>
      <formula>"⑧"</formula>
    </cfRule>
    <cfRule type="cellIs" dxfId="107" priority="21" stopIfTrue="1" operator="equal">
      <formula>"①+②③"</formula>
    </cfRule>
  </conditionalFormatting>
  <conditionalFormatting sqref="M25:M27">
    <cfRule type="cellIs" dxfId="106" priority="18" stopIfTrue="1" operator="between">
      <formula>"①"</formula>
      <formula>"⑧"</formula>
    </cfRule>
    <cfRule type="cellIs" dxfId="105" priority="19" stopIfTrue="1" operator="equal">
      <formula>"①+②③"</formula>
    </cfRule>
  </conditionalFormatting>
  <conditionalFormatting sqref="M29">
    <cfRule type="cellIs" dxfId="104" priority="16" stopIfTrue="1" operator="between">
      <formula>"①"</formula>
      <formula>"⑧"</formula>
    </cfRule>
    <cfRule type="cellIs" dxfId="103" priority="17" stopIfTrue="1" operator="equal">
      <formula>"①+②③"</formula>
    </cfRule>
  </conditionalFormatting>
  <conditionalFormatting sqref="M33">
    <cfRule type="cellIs" dxfId="102" priority="14" stopIfTrue="1" operator="between">
      <formula>"①"</formula>
      <formula>"⑧"</formula>
    </cfRule>
    <cfRule type="cellIs" dxfId="101" priority="15" stopIfTrue="1" operator="equal">
      <formula>"①+②③"</formula>
    </cfRule>
  </conditionalFormatting>
  <conditionalFormatting sqref="M30:M32">
    <cfRule type="cellIs" dxfId="100" priority="12" stopIfTrue="1" operator="between">
      <formula>"①"</formula>
      <formula>"⑧"</formula>
    </cfRule>
    <cfRule type="cellIs" dxfId="99" priority="13" stopIfTrue="1" operator="equal">
      <formula>"①+②③"</formula>
    </cfRule>
  </conditionalFormatting>
  <conditionalFormatting sqref="M34">
    <cfRule type="cellIs" dxfId="98" priority="10" stopIfTrue="1" operator="between">
      <formula>"①"</formula>
      <formula>"⑧"</formula>
    </cfRule>
    <cfRule type="cellIs" dxfId="97" priority="11" stopIfTrue="1" operator="equal">
      <formula>"①+②③"</formula>
    </cfRule>
  </conditionalFormatting>
  <conditionalFormatting sqref="M38">
    <cfRule type="cellIs" dxfId="96" priority="8" stopIfTrue="1" operator="between">
      <formula>"①"</formula>
      <formula>"⑧"</formula>
    </cfRule>
    <cfRule type="cellIs" dxfId="95" priority="9" stopIfTrue="1" operator="equal">
      <formula>"①+②③"</formula>
    </cfRule>
  </conditionalFormatting>
  <conditionalFormatting sqref="M35:M37">
    <cfRule type="cellIs" dxfId="94" priority="6" stopIfTrue="1" operator="between">
      <formula>"①"</formula>
      <formula>"⑧"</formula>
    </cfRule>
    <cfRule type="cellIs" dxfId="93" priority="7" stopIfTrue="1" operator="equal">
      <formula>"①+②③"</formula>
    </cfRule>
  </conditionalFormatting>
  <conditionalFormatting sqref="M39">
    <cfRule type="cellIs" dxfId="92" priority="4" stopIfTrue="1" operator="between">
      <formula>"①"</formula>
      <formula>"⑧"</formula>
    </cfRule>
    <cfRule type="cellIs" dxfId="91" priority="5" stopIfTrue="1" operator="equal">
      <formula>"①+②③"</formula>
    </cfRule>
  </conditionalFormatting>
  <conditionalFormatting sqref="M19:M24">
    <cfRule type="cellIs" dxfId="90" priority="3" stopIfTrue="1" operator="between">
      <formula>"①"</formula>
      <formula>"⑧"</formula>
    </cfRule>
  </conditionalFormatting>
  <conditionalFormatting sqref="M15:M16">
    <cfRule type="cellIs" dxfId="89" priority="2" stopIfTrue="1" operator="between">
      <formula>"①"</formula>
      <formula>"⑧"</formula>
    </cfRule>
  </conditionalFormatting>
  <conditionalFormatting sqref="M17:M18">
    <cfRule type="cellIs" dxfId="88" priority="1" stopIfTrue="1" operator="between">
      <formula>"①"</formula>
      <formula>"⑧"</formula>
    </cfRule>
  </conditionalFormatting>
  <pageMargins left="0.7" right="0.7" top="0.75" bottom="0.75" header="0.3" footer="0.3"/>
  <pageSetup paperSize="9" scale="75" orientation="portrait" verticalDpi="0" r:id="rId1"/>
  <rowBreaks count="1" manualBreakCount="1">
    <brk id="46" max="16383" man="1"/>
  </rowBreaks>
  <colBreaks count="2" manualBreakCount="2">
    <brk id="17" max="45" man="1"/>
    <brk id="47" max="1048575" man="1"/>
  </col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W60"/>
  <sheetViews>
    <sheetView view="pageBreakPreview" topLeftCell="A11" zoomScaleNormal="70" zoomScaleSheetLayoutView="100" workbookViewId="0">
      <selection activeCell="C15" sqref="C15:N22"/>
    </sheetView>
  </sheetViews>
  <sheetFormatPr defaultRowHeight="13.5" x14ac:dyDescent="0.15"/>
  <cols>
    <col min="1" max="1" width="1" style="163" customWidth="1"/>
    <col min="2" max="2" width="4.625" style="163" customWidth="1"/>
    <col min="3" max="3" width="2.125" style="163" customWidth="1"/>
    <col min="4" max="4" width="6.5" style="163" customWidth="1"/>
    <col min="5" max="5" width="1.875" style="163" customWidth="1"/>
    <col min="6" max="6" width="7.625" style="163" customWidth="1"/>
    <col min="7" max="7" width="4.625" style="163" customWidth="1"/>
    <col min="8" max="8" width="10.625" style="163" customWidth="1"/>
    <col min="9" max="9" width="7.625" style="163" customWidth="1"/>
    <col min="10" max="10" width="3.375" style="163" customWidth="1"/>
    <col min="11" max="11" width="12.625" style="163" customWidth="1"/>
    <col min="12" max="12" width="13.25" style="163" customWidth="1"/>
    <col min="13" max="14" width="8.5" style="163" customWidth="1"/>
    <col min="15" max="17" width="6.25" style="163" customWidth="1"/>
    <col min="18" max="18" width="2.5" style="163" customWidth="1"/>
    <col min="19" max="19" width="11.625" style="163" customWidth="1"/>
    <col min="20" max="20" width="8.875" style="163" customWidth="1"/>
    <col min="21" max="28" width="4.5" style="163" customWidth="1"/>
    <col min="29" max="57" width="3.75" style="163" customWidth="1"/>
    <col min="58" max="65" width="4.75" style="163" customWidth="1"/>
    <col min="66" max="66" width="6.5" style="164" customWidth="1"/>
    <col min="67" max="71" width="3.75" style="163" customWidth="1"/>
    <col min="72" max="72" width="4" style="164" customWidth="1"/>
    <col min="73" max="73" width="2.875" style="163" customWidth="1"/>
    <col min="74" max="74" width="3.625" style="163" customWidth="1"/>
    <col min="75" max="256" width="9" style="163"/>
    <col min="257" max="257" width="1" style="163" customWidth="1"/>
    <col min="258" max="258" width="4.625" style="163" customWidth="1"/>
    <col min="259" max="259" width="2.125" style="163" customWidth="1"/>
    <col min="260" max="260" width="6.5" style="163" customWidth="1"/>
    <col min="261" max="261" width="1.875" style="163" customWidth="1"/>
    <col min="262" max="262" width="7.625" style="163" customWidth="1"/>
    <col min="263" max="263" width="4.625" style="163" customWidth="1"/>
    <col min="264" max="264" width="10.625" style="163" customWidth="1"/>
    <col min="265" max="265" width="7.625" style="163" customWidth="1"/>
    <col min="266" max="266" width="3.375" style="163" customWidth="1"/>
    <col min="267" max="267" width="12.625" style="163" customWidth="1"/>
    <col min="268" max="268" width="13.25" style="163" customWidth="1"/>
    <col min="269" max="270" width="8.5" style="163" customWidth="1"/>
    <col min="271" max="273" width="5.875" style="163" customWidth="1"/>
    <col min="274" max="274" width="1.375" style="163" customWidth="1"/>
    <col min="275" max="276" width="18.125" style="163" customWidth="1"/>
    <col min="277" max="284" width="5.625" style="163" customWidth="1"/>
    <col min="285" max="313" width="3.75" style="163" customWidth="1"/>
    <col min="314" max="321" width="4.75" style="163" customWidth="1"/>
    <col min="322" max="322" width="6.5" style="163" customWidth="1"/>
    <col min="323" max="327" width="3.75" style="163" customWidth="1"/>
    <col min="328" max="328" width="4" style="163" customWidth="1"/>
    <col min="329" max="329" width="2.875" style="163" customWidth="1"/>
    <col min="330" max="330" width="3.625" style="163" customWidth="1"/>
    <col min="331" max="512" width="9" style="163"/>
    <col min="513" max="513" width="1" style="163" customWidth="1"/>
    <col min="514" max="514" width="4.625" style="163" customWidth="1"/>
    <col min="515" max="515" width="2.125" style="163" customWidth="1"/>
    <col min="516" max="516" width="6.5" style="163" customWidth="1"/>
    <col min="517" max="517" width="1.875" style="163" customWidth="1"/>
    <col min="518" max="518" width="7.625" style="163" customWidth="1"/>
    <col min="519" max="519" width="4.625" style="163" customWidth="1"/>
    <col min="520" max="520" width="10.625" style="163" customWidth="1"/>
    <col min="521" max="521" width="7.625" style="163" customWidth="1"/>
    <col min="522" max="522" width="3.375" style="163" customWidth="1"/>
    <col min="523" max="523" width="12.625" style="163" customWidth="1"/>
    <col min="524" max="524" width="13.25" style="163" customWidth="1"/>
    <col min="525" max="526" width="8.5" style="163" customWidth="1"/>
    <col min="527" max="529" width="5.875" style="163" customWidth="1"/>
    <col min="530" max="530" width="1.375" style="163" customWidth="1"/>
    <col min="531" max="532" width="18.125" style="163" customWidth="1"/>
    <col min="533" max="540" width="5.625" style="163" customWidth="1"/>
    <col min="541" max="569" width="3.75" style="163" customWidth="1"/>
    <col min="570" max="577" width="4.75" style="163" customWidth="1"/>
    <col min="578" max="578" width="6.5" style="163" customWidth="1"/>
    <col min="579" max="583" width="3.75" style="163" customWidth="1"/>
    <col min="584" max="584" width="4" style="163" customWidth="1"/>
    <col min="585" max="585" width="2.875" style="163" customWidth="1"/>
    <col min="586" max="586" width="3.625" style="163" customWidth="1"/>
    <col min="587" max="768" width="9" style="163"/>
    <col min="769" max="769" width="1" style="163" customWidth="1"/>
    <col min="770" max="770" width="4.625" style="163" customWidth="1"/>
    <col min="771" max="771" width="2.125" style="163" customWidth="1"/>
    <col min="772" max="772" width="6.5" style="163" customWidth="1"/>
    <col min="773" max="773" width="1.875" style="163" customWidth="1"/>
    <col min="774" max="774" width="7.625" style="163" customWidth="1"/>
    <col min="775" max="775" width="4.625" style="163" customWidth="1"/>
    <col min="776" max="776" width="10.625" style="163" customWidth="1"/>
    <col min="777" max="777" width="7.625" style="163" customWidth="1"/>
    <col min="778" max="778" width="3.375" style="163" customWidth="1"/>
    <col min="779" max="779" width="12.625" style="163" customWidth="1"/>
    <col min="780" max="780" width="13.25" style="163" customWidth="1"/>
    <col min="781" max="782" width="8.5" style="163" customWidth="1"/>
    <col min="783" max="785" width="5.875" style="163" customWidth="1"/>
    <col min="786" max="786" width="1.375" style="163" customWidth="1"/>
    <col min="787" max="788" width="18.125" style="163" customWidth="1"/>
    <col min="789" max="796" width="5.625" style="163" customWidth="1"/>
    <col min="797" max="825" width="3.75" style="163" customWidth="1"/>
    <col min="826" max="833" width="4.75" style="163" customWidth="1"/>
    <col min="834" max="834" width="6.5" style="163" customWidth="1"/>
    <col min="835" max="839" width="3.75" style="163" customWidth="1"/>
    <col min="840" max="840" width="4" style="163" customWidth="1"/>
    <col min="841" max="841" width="2.875" style="163" customWidth="1"/>
    <col min="842" max="842" width="3.625" style="163" customWidth="1"/>
    <col min="843" max="1024" width="9" style="163"/>
    <col min="1025" max="1025" width="1" style="163" customWidth="1"/>
    <col min="1026" max="1026" width="4.625" style="163" customWidth="1"/>
    <col min="1027" max="1027" width="2.125" style="163" customWidth="1"/>
    <col min="1028" max="1028" width="6.5" style="163" customWidth="1"/>
    <col min="1029" max="1029" width="1.875" style="163" customWidth="1"/>
    <col min="1030" max="1030" width="7.625" style="163" customWidth="1"/>
    <col min="1031" max="1031" width="4.625" style="163" customWidth="1"/>
    <col min="1032" max="1032" width="10.625" style="163" customWidth="1"/>
    <col min="1033" max="1033" width="7.625" style="163" customWidth="1"/>
    <col min="1034" max="1034" width="3.375" style="163" customWidth="1"/>
    <col min="1035" max="1035" width="12.625" style="163" customWidth="1"/>
    <col min="1036" max="1036" width="13.25" style="163" customWidth="1"/>
    <col min="1037" max="1038" width="8.5" style="163" customWidth="1"/>
    <col min="1039" max="1041" width="5.875" style="163" customWidth="1"/>
    <col min="1042" max="1042" width="1.375" style="163" customWidth="1"/>
    <col min="1043" max="1044" width="18.125" style="163" customWidth="1"/>
    <col min="1045" max="1052" width="5.625" style="163" customWidth="1"/>
    <col min="1053" max="1081" width="3.75" style="163" customWidth="1"/>
    <col min="1082" max="1089" width="4.75" style="163" customWidth="1"/>
    <col min="1090" max="1090" width="6.5" style="163" customWidth="1"/>
    <col min="1091" max="1095" width="3.75" style="163" customWidth="1"/>
    <col min="1096" max="1096" width="4" style="163" customWidth="1"/>
    <col min="1097" max="1097" width="2.875" style="163" customWidth="1"/>
    <col min="1098" max="1098" width="3.625" style="163" customWidth="1"/>
    <col min="1099" max="1280" width="9" style="163"/>
    <col min="1281" max="1281" width="1" style="163" customWidth="1"/>
    <col min="1282" max="1282" width="4.625" style="163" customWidth="1"/>
    <col min="1283" max="1283" width="2.125" style="163" customWidth="1"/>
    <col min="1284" max="1284" width="6.5" style="163" customWidth="1"/>
    <col min="1285" max="1285" width="1.875" style="163" customWidth="1"/>
    <col min="1286" max="1286" width="7.625" style="163" customWidth="1"/>
    <col min="1287" max="1287" width="4.625" style="163" customWidth="1"/>
    <col min="1288" max="1288" width="10.625" style="163" customWidth="1"/>
    <col min="1289" max="1289" width="7.625" style="163" customWidth="1"/>
    <col min="1290" max="1290" width="3.375" style="163" customWidth="1"/>
    <col min="1291" max="1291" width="12.625" style="163" customWidth="1"/>
    <col min="1292" max="1292" width="13.25" style="163" customWidth="1"/>
    <col min="1293" max="1294" width="8.5" style="163" customWidth="1"/>
    <col min="1295" max="1297" width="5.875" style="163" customWidth="1"/>
    <col min="1298" max="1298" width="1.375" style="163" customWidth="1"/>
    <col min="1299" max="1300" width="18.125" style="163" customWidth="1"/>
    <col min="1301" max="1308" width="5.625" style="163" customWidth="1"/>
    <col min="1309" max="1337" width="3.75" style="163" customWidth="1"/>
    <col min="1338" max="1345" width="4.75" style="163" customWidth="1"/>
    <col min="1346" max="1346" width="6.5" style="163" customWidth="1"/>
    <col min="1347" max="1351" width="3.75" style="163" customWidth="1"/>
    <col min="1352" max="1352" width="4" style="163" customWidth="1"/>
    <col min="1353" max="1353" width="2.875" style="163" customWidth="1"/>
    <col min="1354" max="1354" width="3.625" style="163" customWidth="1"/>
    <col min="1355" max="1536" width="9" style="163"/>
    <col min="1537" max="1537" width="1" style="163" customWidth="1"/>
    <col min="1538" max="1538" width="4.625" style="163" customWidth="1"/>
    <col min="1539" max="1539" width="2.125" style="163" customWidth="1"/>
    <col min="1540" max="1540" width="6.5" style="163" customWidth="1"/>
    <col min="1541" max="1541" width="1.875" style="163" customWidth="1"/>
    <col min="1542" max="1542" width="7.625" style="163" customWidth="1"/>
    <col min="1543" max="1543" width="4.625" style="163" customWidth="1"/>
    <col min="1544" max="1544" width="10.625" style="163" customWidth="1"/>
    <col min="1545" max="1545" width="7.625" style="163" customWidth="1"/>
    <col min="1546" max="1546" width="3.375" style="163" customWidth="1"/>
    <col min="1547" max="1547" width="12.625" style="163" customWidth="1"/>
    <col min="1548" max="1548" width="13.25" style="163" customWidth="1"/>
    <col min="1549" max="1550" width="8.5" style="163" customWidth="1"/>
    <col min="1551" max="1553" width="5.875" style="163" customWidth="1"/>
    <col min="1554" max="1554" width="1.375" style="163" customWidth="1"/>
    <col min="1555" max="1556" width="18.125" style="163" customWidth="1"/>
    <col min="1557" max="1564" width="5.625" style="163" customWidth="1"/>
    <col min="1565" max="1593" width="3.75" style="163" customWidth="1"/>
    <col min="1594" max="1601" width="4.75" style="163" customWidth="1"/>
    <col min="1602" max="1602" width="6.5" style="163" customWidth="1"/>
    <col min="1603" max="1607" width="3.75" style="163" customWidth="1"/>
    <col min="1608" max="1608" width="4" style="163" customWidth="1"/>
    <col min="1609" max="1609" width="2.875" style="163" customWidth="1"/>
    <col min="1610" max="1610" width="3.625" style="163" customWidth="1"/>
    <col min="1611" max="1792" width="9" style="163"/>
    <col min="1793" max="1793" width="1" style="163" customWidth="1"/>
    <col min="1794" max="1794" width="4.625" style="163" customWidth="1"/>
    <col min="1795" max="1795" width="2.125" style="163" customWidth="1"/>
    <col min="1796" max="1796" width="6.5" style="163" customWidth="1"/>
    <col min="1797" max="1797" width="1.875" style="163" customWidth="1"/>
    <col min="1798" max="1798" width="7.625" style="163" customWidth="1"/>
    <col min="1799" max="1799" width="4.625" style="163" customWidth="1"/>
    <col min="1800" max="1800" width="10.625" style="163" customWidth="1"/>
    <col min="1801" max="1801" width="7.625" style="163" customWidth="1"/>
    <col min="1802" max="1802" width="3.375" style="163" customWidth="1"/>
    <col min="1803" max="1803" width="12.625" style="163" customWidth="1"/>
    <col min="1804" max="1804" width="13.25" style="163" customWidth="1"/>
    <col min="1805" max="1806" width="8.5" style="163" customWidth="1"/>
    <col min="1807" max="1809" width="5.875" style="163" customWidth="1"/>
    <col min="1810" max="1810" width="1.375" style="163" customWidth="1"/>
    <col min="1811" max="1812" width="18.125" style="163" customWidth="1"/>
    <col min="1813" max="1820" width="5.625" style="163" customWidth="1"/>
    <col min="1821" max="1849" width="3.75" style="163" customWidth="1"/>
    <col min="1850" max="1857" width="4.75" style="163" customWidth="1"/>
    <col min="1858" max="1858" width="6.5" style="163" customWidth="1"/>
    <col min="1859" max="1863" width="3.75" style="163" customWidth="1"/>
    <col min="1864" max="1864" width="4" style="163" customWidth="1"/>
    <col min="1865" max="1865" width="2.875" style="163" customWidth="1"/>
    <col min="1866" max="1866" width="3.625" style="163" customWidth="1"/>
    <col min="1867" max="2048" width="9" style="163"/>
    <col min="2049" max="2049" width="1" style="163" customWidth="1"/>
    <col min="2050" max="2050" width="4.625" style="163" customWidth="1"/>
    <col min="2051" max="2051" width="2.125" style="163" customWidth="1"/>
    <col min="2052" max="2052" width="6.5" style="163" customWidth="1"/>
    <col min="2053" max="2053" width="1.875" style="163" customWidth="1"/>
    <col min="2054" max="2054" width="7.625" style="163" customWidth="1"/>
    <col min="2055" max="2055" width="4.625" style="163" customWidth="1"/>
    <col min="2056" max="2056" width="10.625" style="163" customWidth="1"/>
    <col min="2057" max="2057" width="7.625" style="163" customWidth="1"/>
    <col min="2058" max="2058" width="3.375" style="163" customWidth="1"/>
    <col min="2059" max="2059" width="12.625" style="163" customWidth="1"/>
    <col min="2060" max="2060" width="13.25" style="163" customWidth="1"/>
    <col min="2061" max="2062" width="8.5" style="163" customWidth="1"/>
    <col min="2063" max="2065" width="5.875" style="163" customWidth="1"/>
    <col min="2066" max="2066" width="1.375" style="163" customWidth="1"/>
    <col min="2067" max="2068" width="18.125" style="163" customWidth="1"/>
    <col min="2069" max="2076" width="5.625" style="163" customWidth="1"/>
    <col min="2077" max="2105" width="3.75" style="163" customWidth="1"/>
    <col min="2106" max="2113" width="4.75" style="163" customWidth="1"/>
    <col min="2114" max="2114" width="6.5" style="163" customWidth="1"/>
    <col min="2115" max="2119" width="3.75" style="163" customWidth="1"/>
    <col min="2120" max="2120" width="4" style="163" customWidth="1"/>
    <col min="2121" max="2121" width="2.875" style="163" customWidth="1"/>
    <col min="2122" max="2122" width="3.625" style="163" customWidth="1"/>
    <col min="2123" max="2304" width="9" style="163"/>
    <col min="2305" max="2305" width="1" style="163" customWidth="1"/>
    <col min="2306" max="2306" width="4.625" style="163" customWidth="1"/>
    <col min="2307" max="2307" width="2.125" style="163" customWidth="1"/>
    <col min="2308" max="2308" width="6.5" style="163" customWidth="1"/>
    <col min="2309" max="2309" width="1.875" style="163" customWidth="1"/>
    <col min="2310" max="2310" width="7.625" style="163" customWidth="1"/>
    <col min="2311" max="2311" width="4.625" style="163" customWidth="1"/>
    <col min="2312" max="2312" width="10.625" style="163" customWidth="1"/>
    <col min="2313" max="2313" width="7.625" style="163" customWidth="1"/>
    <col min="2314" max="2314" width="3.375" style="163" customWidth="1"/>
    <col min="2315" max="2315" width="12.625" style="163" customWidth="1"/>
    <col min="2316" max="2316" width="13.25" style="163" customWidth="1"/>
    <col min="2317" max="2318" width="8.5" style="163" customWidth="1"/>
    <col min="2319" max="2321" width="5.875" style="163" customWidth="1"/>
    <col min="2322" max="2322" width="1.375" style="163" customWidth="1"/>
    <col min="2323" max="2324" width="18.125" style="163" customWidth="1"/>
    <col min="2325" max="2332" width="5.625" style="163" customWidth="1"/>
    <col min="2333" max="2361" width="3.75" style="163" customWidth="1"/>
    <col min="2362" max="2369" width="4.75" style="163" customWidth="1"/>
    <col min="2370" max="2370" width="6.5" style="163" customWidth="1"/>
    <col min="2371" max="2375" width="3.75" style="163" customWidth="1"/>
    <col min="2376" max="2376" width="4" style="163" customWidth="1"/>
    <col min="2377" max="2377" width="2.875" style="163" customWidth="1"/>
    <col min="2378" max="2378" width="3.625" style="163" customWidth="1"/>
    <col min="2379" max="2560" width="9" style="163"/>
    <col min="2561" max="2561" width="1" style="163" customWidth="1"/>
    <col min="2562" max="2562" width="4.625" style="163" customWidth="1"/>
    <col min="2563" max="2563" width="2.125" style="163" customWidth="1"/>
    <col min="2564" max="2564" width="6.5" style="163" customWidth="1"/>
    <col min="2565" max="2565" width="1.875" style="163" customWidth="1"/>
    <col min="2566" max="2566" width="7.625" style="163" customWidth="1"/>
    <col min="2567" max="2567" width="4.625" style="163" customWidth="1"/>
    <col min="2568" max="2568" width="10.625" style="163" customWidth="1"/>
    <col min="2569" max="2569" width="7.625" style="163" customWidth="1"/>
    <col min="2570" max="2570" width="3.375" style="163" customWidth="1"/>
    <col min="2571" max="2571" width="12.625" style="163" customWidth="1"/>
    <col min="2572" max="2572" width="13.25" style="163" customWidth="1"/>
    <col min="2573" max="2574" width="8.5" style="163" customWidth="1"/>
    <col min="2575" max="2577" width="5.875" style="163" customWidth="1"/>
    <col min="2578" max="2578" width="1.375" style="163" customWidth="1"/>
    <col min="2579" max="2580" width="18.125" style="163" customWidth="1"/>
    <col min="2581" max="2588" width="5.625" style="163" customWidth="1"/>
    <col min="2589" max="2617" width="3.75" style="163" customWidth="1"/>
    <col min="2618" max="2625" width="4.75" style="163" customWidth="1"/>
    <col min="2626" max="2626" width="6.5" style="163" customWidth="1"/>
    <col min="2627" max="2631" width="3.75" style="163" customWidth="1"/>
    <col min="2632" max="2632" width="4" style="163" customWidth="1"/>
    <col min="2633" max="2633" width="2.875" style="163" customWidth="1"/>
    <col min="2634" max="2634" width="3.625" style="163" customWidth="1"/>
    <col min="2635" max="2816" width="9" style="163"/>
    <col min="2817" max="2817" width="1" style="163" customWidth="1"/>
    <col min="2818" max="2818" width="4.625" style="163" customWidth="1"/>
    <col min="2819" max="2819" width="2.125" style="163" customWidth="1"/>
    <col min="2820" max="2820" width="6.5" style="163" customWidth="1"/>
    <col min="2821" max="2821" width="1.875" style="163" customWidth="1"/>
    <col min="2822" max="2822" width="7.625" style="163" customWidth="1"/>
    <col min="2823" max="2823" width="4.625" style="163" customWidth="1"/>
    <col min="2824" max="2824" width="10.625" style="163" customWidth="1"/>
    <col min="2825" max="2825" width="7.625" style="163" customWidth="1"/>
    <col min="2826" max="2826" width="3.375" style="163" customWidth="1"/>
    <col min="2827" max="2827" width="12.625" style="163" customWidth="1"/>
    <col min="2828" max="2828" width="13.25" style="163" customWidth="1"/>
    <col min="2829" max="2830" width="8.5" style="163" customWidth="1"/>
    <col min="2831" max="2833" width="5.875" style="163" customWidth="1"/>
    <col min="2834" max="2834" width="1.375" style="163" customWidth="1"/>
    <col min="2835" max="2836" width="18.125" style="163" customWidth="1"/>
    <col min="2837" max="2844" width="5.625" style="163" customWidth="1"/>
    <col min="2845" max="2873" width="3.75" style="163" customWidth="1"/>
    <col min="2874" max="2881" width="4.75" style="163" customWidth="1"/>
    <col min="2882" max="2882" width="6.5" style="163" customWidth="1"/>
    <col min="2883" max="2887" width="3.75" style="163" customWidth="1"/>
    <col min="2888" max="2888" width="4" style="163" customWidth="1"/>
    <col min="2889" max="2889" width="2.875" style="163" customWidth="1"/>
    <col min="2890" max="2890" width="3.625" style="163" customWidth="1"/>
    <col min="2891" max="3072" width="9" style="163"/>
    <col min="3073" max="3073" width="1" style="163" customWidth="1"/>
    <col min="3074" max="3074" width="4.625" style="163" customWidth="1"/>
    <col min="3075" max="3075" width="2.125" style="163" customWidth="1"/>
    <col min="3076" max="3076" width="6.5" style="163" customWidth="1"/>
    <col min="3077" max="3077" width="1.875" style="163" customWidth="1"/>
    <col min="3078" max="3078" width="7.625" style="163" customWidth="1"/>
    <col min="3079" max="3079" width="4.625" style="163" customWidth="1"/>
    <col min="3080" max="3080" width="10.625" style="163" customWidth="1"/>
    <col min="3081" max="3081" width="7.625" style="163" customWidth="1"/>
    <col min="3082" max="3082" width="3.375" style="163" customWidth="1"/>
    <col min="3083" max="3083" width="12.625" style="163" customWidth="1"/>
    <col min="3084" max="3084" width="13.25" style="163" customWidth="1"/>
    <col min="3085" max="3086" width="8.5" style="163" customWidth="1"/>
    <col min="3087" max="3089" width="5.875" style="163" customWidth="1"/>
    <col min="3090" max="3090" width="1.375" style="163" customWidth="1"/>
    <col min="3091" max="3092" width="18.125" style="163" customWidth="1"/>
    <col min="3093" max="3100" width="5.625" style="163" customWidth="1"/>
    <col min="3101" max="3129" width="3.75" style="163" customWidth="1"/>
    <col min="3130" max="3137" width="4.75" style="163" customWidth="1"/>
    <col min="3138" max="3138" width="6.5" style="163" customWidth="1"/>
    <col min="3139" max="3143" width="3.75" style="163" customWidth="1"/>
    <col min="3144" max="3144" width="4" style="163" customWidth="1"/>
    <col min="3145" max="3145" width="2.875" style="163" customWidth="1"/>
    <col min="3146" max="3146" width="3.625" style="163" customWidth="1"/>
    <col min="3147" max="3328" width="9" style="163"/>
    <col min="3329" max="3329" width="1" style="163" customWidth="1"/>
    <col min="3330" max="3330" width="4.625" style="163" customWidth="1"/>
    <col min="3331" max="3331" width="2.125" style="163" customWidth="1"/>
    <col min="3332" max="3332" width="6.5" style="163" customWidth="1"/>
    <col min="3333" max="3333" width="1.875" style="163" customWidth="1"/>
    <col min="3334" max="3334" width="7.625" style="163" customWidth="1"/>
    <col min="3335" max="3335" width="4.625" style="163" customWidth="1"/>
    <col min="3336" max="3336" width="10.625" style="163" customWidth="1"/>
    <col min="3337" max="3337" width="7.625" style="163" customWidth="1"/>
    <col min="3338" max="3338" width="3.375" style="163" customWidth="1"/>
    <col min="3339" max="3339" width="12.625" style="163" customWidth="1"/>
    <col min="3340" max="3340" width="13.25" style="163" customWidth="1"/>
    <col min="3341" max="3342" width="8.5" style="163" customWidth="1"/>
    <col min="3343" max="3345" width="5.875" style="163" customWidth="1"/>
    <col min="3346" max="3346" width="1.375" style="163" customWidth="1"/>
    <col min="3347" max="3348" width="18.125" style="163" customWidth="1"/>
    <col min="3349" max="3356" width="5.625" style="163" customWidth="1"/>
    <col min="3357" max="3385" width="3.75" style="163" customWidth="1"/>
    <col min="3386" max="3393" width="4.75" style="163" customWidth="1"/>
    <col min="3394" max="3394" width="6.5" style="163" customWidth="1"/>
    <col min="3395" max="3399" width="3.75" style="163" customWidth="1"/>
    <col min="3400" max="3400" width="4" style="163" customWidth="1"/>
    <col min="3401" max="3401" width="2.875" style="163" customWidth="1"/>
    <col min="3402" max="3402" width="3.625" style="163" customWidth="1"/>
    <col min="3403" max="3584" width="9" style="163"/>
    <col min="3585" max="3585" width="1" style="163" customWidth="1"/>
    <col min="3586" max="3586" width="4.625" style="163" customWidth="1"/>
    <col min="3587" max="3587" width="2.125" style="163" customWidth="1"/>
    <col min="3588" max="3588" width="6.5" style="163" customWidth="1"/>
    <col min="3589" max="3589" width="1.875" style="163" customWidth="1"/>
    <col min="3590" max="3590" width="7.625" style="163" customWidth="1"/>
    <col min="3591" max="3591" width="4.625" style="163" customWidth="1"/>
    <col min="3592" max="3592" width="10.625" style="163" customWidth="1"/>
    <col min="3593" max="3593" width="7.625" style="163" customWidth="1"/>
    <col min="3594" max="3594" width="3.375" style="163" customWidth="1"/>
    <col min="3595" max="3595" width="12.625" style="163" customWidth="1"/>
    <col min="3596" max="3596" width="13.25" style="163" customWidth="1"/>
    <col min="3597" max="3598" width="8.5" style="163" customWidth="1"/>
    <col min="3599" max="3601" width="5.875" style="163" customWidth="1"/>
    <col min="3602" max="3602" width="1.375" style="163" customWidth="1"/>
    <col min="3603" max="3604" width="18.125" style="163" customWidth="1"/>
    <col min="3605" max="3612" width="5.625" style="163" customWidth="1"/>
    <col min="3613" max="3641" width="3.75" style="163" customWidth="1"/>
    <col min="3642" max="3649" width="4.75" style="163" customWidth="1"/>
    <col min="3650" max="3650" width="6.5" style="163" customWidth="1"/>
    <col min="3651" max="3655" width="3.75" style="163" customWidth="1"/>
    <col min="3656" max="3656" width="4" style="163" customWidth="1"/>
    <col min="3657" max="3657" width="2.875" style="163" customWidth="1"/>
    <col min="3658" max="3658" width="3.625" style="163" customWidth="1"/>
    <col min="3659" max="3840" width="9" style="163"/>
    <col min="3841" max="3841" width="1" style="163" customWidth="1"/>
    <col min="3842" max="3842" width="4.625" style="163" customWidth="1"/>
    <col min="3843" max="3843" width="2.125" style="163" customWidth="1"/>
    <col min="3844" max="3844" width="6.5" style="163" customWidth="1"/>
    <col min="3845" max="3845" width="1.875" style="163" customWidth="1"/>
    <col min="3846" max="3846" width="7.625" style="163" customWidth="1"/>
    <col min="3847" max="3847" width="4.625" style="163" customWidth="1"/>
    <col min="3848" max="3848" width="10.625" style="163" customWidth="1"/>
    <col min="3849" max="3849" width="7.625" style="163" customWidth="1"/>
    <col min="3850" max="3850" width="3.375" style="163" customWidth="1"/>
    <col min="3851" max="3851" width="12.625" style="163" customWidth="1"/>
    <col min="3852" max="3852" width="13.25" style="163" customWidth="1"/>
    <col min="3853" max="3854" width="8.5" style="163" customWidth="1"/>
    <col min="3855" max="3857" width="5.875" style="163" customWidth="1"/>
    <col min="3858" max="3858" width="1.375" style="163" customWidth="1"/>
    <col min="3859" max="3860" width="18.125" style="163" customWidth="1"/>
    <col min="3861" max="3868" width="5.625" style="163" customWidth="1"/>
    <col min="3869" max="3897" width="3.75" style="163" customWidth="1"/>
    <col min="3898" max="3905" width="4.75" style="163" customWidth="1"/>
    <col min="3906" max="3906" width="6.5" style="163" customWidth="1"/>
    <col min="3907" max="3911" width="3.75" style="163" customWidth="1"/>
    <col min="3912" max="3912" width="4" style="163" customWidth="1"/>
    <col min="3913" max="3913" width="2.875" style="163" customWidth="1"/>
    <col min="3914" max="3914" width="3.625" style="163" customWidth="1"/>
    <col min="3915" max="4096" width="9" style="163"/>
    <col min="4097" max="4097" width="1" style="163" customWidth="1"/>
    <col min="4098" max="4098" width="4.625" style="163" customWidth="1"/>
    <col min="4099" max="4099" width="2.125" style="163" customWidth="1"/>
    <col min="4100" max="4100" width="6.5" style="163" customWidth="1"/>
    <col min="4101" max="4101" width="1.875" style="163" customWidth="1"/>
    <col min="4102" max="4102" width="7.625" style="163" customWidth="1"/>
    <col min="4103" max="4103" width="4.625" style="163" customWidth="1"/>
    <col min="4104" max="4104" width="10.625" style="163" customWidth="1"/>
    <col min="4105" max="4105" width="7.625" style="163" customWidth="1"/>
    <col min="4106" max="4106" width="3.375" style="163" customWidth="1"/>
    <col min="4107" max="4107" width="12.625" style="163" customWidth="1"/>
    <col min="4108" max="4108" width="13.25" style="163" customWidth="1"/>
    <col min="4109" max="4110" width="8.5" style="163" customWidth="1"/>
    <col min="4111" max="4113" width="5.875" style="163" customWidth="1"/>
    <col min="4114" max="4114" width="1.375" style="163" customWidth="1"/>
    <col min="4115" max="4116" width="18.125" style="163" customWidth="1"/>
    <col min="4117" max="4124" width="5.625" style="163" customWidth="1"/>
    <col min="4125" max="4153" width="3.75" style="163" customWidth="1"/>
    <col min="4154" max="4161" width="4.75" style="163" customWidth="1"/>
    <col min="4162" max="4162" width="6.5" style="163" customWidth="1"/>
    <col min="4163" max="4167" width="3.75" style="163" customWidth="1"/>
    <col min="4168" max="4168" width="4" style="163" customWidth="1"/>
    <col min="4169" max="4169" width="2.875" style="163" customWidth="1"/>
    <col min="4170" max="4170" width="3.625" style="163" customWidth="1"/>
    <col min="4171" max="4352" width="9" style="163"/>
    <col min="4353" max="4353" width="1" style="163" customWidth="1"/>
    <col min="4354" max="4354" width="4.625" style="163" customWidth="1"/>
    <col min="4355" max="4355" width="2.125" style="163" customWidth="1"/>
    <col min="4356" max="4356" width="6.5" style="163" customWidth="1"/>
    <col min="4357" max="4357" width="1.875" style="163" customWidth="1"/>
    <col min="4358" max="4358" width="7.625" style="163" customWidth="1"/>
    <col min="4359" max="4359" width="4.625" style="163" customWidth="1"/>
    <col min="4360" max="4360" width="10.625" style="163" customWidth="1"/>
    <col min="4361" max="4361" width="7.625" style="163" customWidth="1"/>
    <col min="4362" max="4362" width="3.375" style="163" customWidth="1"/>
    <col min="4363" max="4363" width="12.625" style="163" customWidth="1"/>
    <col min="4364" max="4364" width="13.25" style="163" customWidth="1"/>
    <col min="4365" max="4366" width="8.5" style="163" customWidth="1"/>
    <col min="4367" max="4369" width="5.875" style="163" customWidth="1"/>
    <col min="4370" max="4370" width="1.375" style="163" customWidth="1"/>
    <col min="4371" max="4372" width="18.125" style="163" customWidth="1"/>
    <col min="4373" max="4380" width="5.625" style="163" customWidth="1"/>
    <col min="4381" max="4409" width="3.75" style="163" customWidth="1"/>
    <col min="4410" max="4417" width="4.75" style="163" customWidth="1"/>
    <col min="4418" max="4418" width="6.5" style="163" customWidth="1"/>
    <col min="4419" max="4423" width="3.75" style="163" customWidth="1"/>
    <col min="4424" max="4424" width="4" style="163" customWidth="1"/>
    <col min="4425" max="4425" width="2.875" style="163" customWidth="1"/>
    <col min="4426" max="4426" width="3.625" style="163" customWidth="1"/>
    <col min="4427" max="4608" width="9" style="163"/>
    <col min="4609" max="4609" width="1" style="163" customWidth="1"/>
    <col min="4610" max="4610" width="4.625" style="163" customWidth="1"/>
    <col min="4611" max="4611" width="2.125" style="163" customWidth="1"/>
    <col min="4612" max="4612" width="6.5" style="163" customWidth="1"/>
    <col min="4613" max="4613" width="1.875" style="163" customWidth="1"/>
    <col min="4614" max="4614" width="7.625" style="163" customWidth="1"/>
    <col min="4615" max="4615" width="4.625" style="163" customWidth="1"/>
    <col min="4616" max="4616" width="10.625" style="163" customWidth="1"/>
    <col min="4617" max="4617" width="7.625" style="163" customWidth="1"/>
    <col min="4618" max="4618" width="3.375" style="163" customWidth="1"/>
    <col min="4619" max="4619" width="12.625" style="163" customWidth="1"/>
    <col min="4620" max="4620" width="13.25" style="163" customWidth="1"/>
    <col min="4621" max="4622" width="8.5" style="163" customWidth="1"/>
    <col min="4623" max="4625" width="5.875" style="163" customWidth="1"/>
    <col min="4626" max="4626" width="1.375" style="163" customWidth="1"/>
    <col min="4627" max="4628" width="18.125" style="163" customWidth="1"/>
    <col min="4629" max="4636" width="5.625" style="163" customWidth="1"/>
    <col min="4637" max="4665" width="3.75" style="163" customWidth="1"/>
    <col min="4666" max="4673" width="4.75" style="163" customWidth="1"/>
    <col min="4674" max="4674" width="6.5" style="163" customWidth="1"/>
    <col min="4675" max="4679" width="3.75" style="163" customWidth="1"/>
    <col min="4680" max="4680" width="4" style="163" customWidth="1"/>
    <col min="4681" max="4681" width="2.875" style="163" customWidth="1"/>
    <col min="4682" max="4682" width="3.625" style="163" customWidth="1"/>
    <col min="4683" max="4864" width="9" style="163"/>
    <col min="4865" max="4865" width="1" style="163" customWidth="1"/>
    <col min="4866" max="4866" width="4.625" style="163" customWidth="1"/>
    <col min="4867" max="4867" width="2.125" style="163" customWidth="1"/>
    <col min="4868" max="4868" width="6.5" style="163" customWidth="1"/>
    <col min="4869" max="4869" width="1.875" style="163" customWidth="1"/>
    <col min="4870" max="4870" width="7.625" style="163" customWidth="1"/>
    <col min="4871" max="4871" width="4.625" style="163" customWidth="1"/>
    <col min="4872" max="4872" width="10.625" style="163" customWidth="1"/>
    <col min="4873" max="4873" width="7.625" style="163" customWidth="1"/>
    <col min="4874" max="4874" width="3.375" style="163" customWidth="1"/>
    <col min="4875" max="4875" width="12.625" style="163" customWidth="1"/>
    <col min="4876" max="4876" width="13.25" style="163" customWidth="1"/>
    <col min="4877" max="4878" width="8.5" style="163" customWidth="1"/>
    <col min="4879" max="4881" width="5.875" style="163" customWidth="1"/>
    <col min="4882" max="4882" width="1.375" style="163" customWidth="1"/>
    <col min="4883" max="4884" width="18.125" style="163" customWidth="1"/>
    <col min="4885" max="4892" width="5.625" style="163" customWidth="1"/>
    <col min="4893" max="4921" width="3.75" style="163" customWidth="1"/>
    <col min="4922" max="4929" width="4.75" style="163" customWidth="1"/>
    <col min="4930" max="4930" width="6.5" style="163" customWidth="1"/>
    <col min="4931" max="4935" width="3.75" style="163" customWidth="1"/>
    <col min="4936" max="4936" width="4" style="163" customWidth="1"/>
    <col min="4937" max="4937" width="2.875" style="163" customWidth="1"/>
    <col min="4938" max="4938" width="3.625" style="163" customWidth="1"/>
    <col min="4939" max="5120" width="9" style="163"/>
    <col min="5121" max="5121" width="1" style="163" customWidth="1"/>
    <col min="5122" max="5122" width="4.625" style="163" customWidth="1"/>
    <col min="5123" max="5123" width="2.125" style="163" customWidth="1"/>
    <col min="5124" max="5124" width="6.5" style="163" customWidth="1"/>
    <col min="5125" max="5125" width="1.875" style="163" customWidth="1"/>
    <col min="5126" max="5126" width="7.625" style="163" customWidth="1"/>
    <col min="5127" max="5127" width="4.625" style="163" customWidth="1"/>
    <col min="5128" max="5128" width="10.625" style="163" customWidth="1"/>
    <col min="5129" max="5129" width="7.625" style="163" customWidth="1"/>
    <col min="5130" max="5130" width="3.375" style="163" customWidth="1"/>
    <col min="5131" max="5131" width="12.625" style="163" customWidth="1"/>
    <col min="5132" max="5132" width="13.25" style="163" customWidth="1"/>
    <col min="5133" max="5134" width="8.5" style="163" customWidth="1"/>
    <col min="5135" max="5137" width="5.875" style="163" customWidth="1"/>
    <col min="5138" max="5138" width="1.375" style="163" customWidth="1"/>
    <col min="5139" max="5140" width="18.125" style="163" customWidth="1"/>
    <col min="5141" max="5148" width="5.625" style="163" customWidth="1"/>
    <col min="5149" max="5177" width="3.75" style="163" customWidth="1"/>
    <col min="5178" max="5185" width="4.75" style="163" customWidth="1"/>
    <col min="5186" max="5186" width="6.5" style="163" customWidth="1"/>
    <col min="5187" max="5191" width="3.75" style="163" customWidth="1"/>
    <col min="5192" max="5192" width="4" style="163" customWidth="1"/>
    <col min="5193" max="5193" width="2.875" style="163" customWidth="1"/>
    <col min="5194" max="5194" width="3.625" style="163" customWidth="1"/>
    <col min="5195" max="5376" width="9" style="163"/>
    <col min="5377" max="5377" width="1" style="163" customWidth="1"/>
    <col min="5378" max="5378" width="4.625" style="163" customWidth="1"/>
    <col min="5379" max="5379" width="2.125" style="163" customWidth="1"/>
    <col min="5380" max="5380" width="6.5" style="163" customWidth="1"/>
    <col min="5381" max="5381" width="1.875" style="163" customWidth="1"/>
    <col min="5382" max="5382" width="7.625" style="163" customWidth="1"/>
    <col min="5383" max="5383" width="4.625" style="163" customWidth="1"/>
    <col min="5384" max="5384" width="10.625" style="163" customWidth="1"/>
    <col min="5385" max="5385" width="7.625" style="163" customWidth="1"/>
    <col min="5386" max="5386" width="3.375" style="163" customWidth="1"/>
    <col min="5387" max="5387" width="12.625" style="163" customWidth="1"/>
    <col min="5388" max="5388" width="13.25" style="163" customWidth="1"/>
    <col min="5389" max="5390" width="8.5" style="163" customWidth="1"/>
    <col min="5391" max="5393" width="5.875" style="163" customWidth="1"/>
    <col min="5394" max="5394" width="1.375" style="163" customWidth="1"/>
    <col min="5395" max="5396" width="18.125" style="163" customWidth="1"/>
    <col min="5397" max="5404" width="5.625" style="163" customWidth="1"/>
    <col min="5405" max="5433" width="3.75" style="163" customWidth="1"/>
    <col min="5434" max="5441" width="4.75" style="163" customWidth="1"/>
    <col min="5442" max="5442" width="6.5" style="163" customWidth="1"/>
    <col min="5443" max="5447" width="3.75" style="163" customWidth="1"/>
    <col min="5448" max="5448" width="4" style="163" customWidth="1"/>
    <col min="5449" max="5449" width="2.875" style="163" customWidth="1"/>
    <col min="5450" max="5450" width="3.625" style="163" customWidth="1"/>
    <col min="5451" max="5632" width="9" style="163"/>
    <col min="5633" max="5633" width="1" style="163" customWidth="1"/>
    <col min="5634" max="5634" width="4.625" style="163" customWidth="1"/>
    <col min="5635" max="5635" width="2.125" style="163" customWidth="1"/>
    <col min="5636" max="5636" width="6.5" style="163" customWidth="1"/>
    <col min="5637" max="5637" width="1.875" style="163" customWidth="1"/>
    <col min="5638" max="5638" width="7.625" style="163" customWidth="1"/>
    <col min="5639" max="5639" width="4.625" style="163" customWidth="1"/>
    <col min="5640" max="5640" width="10.625" style="163" customWidth="1"/>
    <col min="5641" max="5641" width="7.625" style="163" customWidth="1"/>
    <col min="5642" max="5642" width="3.375" style="163" customWidth="1"/>
    <col min="5643" max="5643" width="12.625" style="163" customWidth="1"/>
    <col min="5644" max="5644" width="13.25" style="163" customWidth="1"/>
    <col min="5645" max="5646" width="8.5" style="163" customWidth="1"/>
    <col min="5647" max="5649" width="5.875" style="163" customWidth="1"/>
    <col min="5650" max="5650" width="1.375" style="163" customWidth="1"/>
    <col min="5651" max="5652" width="18.125" style="163" customWidth="1"/>
    <col min="5653" max="5660" width="5.625" style="163" customWidth="1"/>
    <col min="5661" max="5689" width="3.75" style="163" customWidth="1"/>
    <col min="5690" max="5697" width="4.75" style="163" customWidth="1"/>
    <col min="5698" max="5698" width="6.5" style="163" customWidth="1"/>
    <col min="5699" max="5703" width="3.75" style="163" customWidth="1"/>
    <col min="5704" max="5704" width="4" style="163" customWidth="1"/>
    <col min="5705" max="5705" width="2.875" style="163" customWidth="1"/>
    <col min="5706" max="5706" width="3.625" style="163" customWidth="1"/>
    <col min="5707" max="5888" width="9" style="163"/>
    <col min="5889" max="5889" width="1" style="163" customWidth="1"/>
    <col min="5890" max="5890" width="4.625" style="163" customWidth="1"/>
    <col min="5891" max="5891" width="2.125" style="163" customWidth="1"/>
    <col min="5892" max="5892" width="6.5" style="163" customWidth="1"/>
    <col min="5893" max="5893" width="1.875" style="163" customWidth="1"/>
    <col min="5894" max="5894" width="7.625" style="163" customWidth="1"/>
    <col min="5895" max="5895" width="4.625" style="163" customWidth="1"/>
    <col min="5896" max="5896" width="10.625" style="163" customWidth="1"/>
    <col min="5897" max="5897" width="7.625" style="163" customWidth="1"/>
    <col min="5898" max="5898" width="3.375" style="163" customWidth="1"/>
    <col min="5899" max="5899" width="12.625" style="163" customWidth="1"/>
    <col min="5900" max="5900" width="13.25" style="163" customWidth="1"/>
    <col min="5901" max="5902" width="8.5" style="163" customWidth="1"/>
    <col min="5903" max="5905" width="5.875" style="163" customWidth="1"/>
    <col min="5906" max="5906" width="1.375" style="163" customWidth="1"/>
    <col min="5907" max="5908" width="18.125" style="163" customWidth="1"/>
    <col min="5909" max="5916" width="5.625" style="163" customWidth="1"/>
    <col min="5917" max="5945" width="3.75" style="163" customWidth="1"/>
    <col min="5946" max="5953" width="4.75" style="163" customWidth="1"/>
    <col min="5954" max="5954" width="6.5" style="163" customWidth="1"/>
    <col min="5955" max="5959" width="3.75" style="163" customWidth="1"/>
    <col min="5960" max="5960" width="4" style="163" customWidth="1"/>
    <col min="5961" max="5961" width="2.875" style="163" customWidth="1"/>
    <col min="5962" max="5962" width="3.625" style="163" customWidth="1"/>
    <col min="5963" max="6144" width="9" style="163"/>
    <col min="6145" max="6145" width="1" style="163" customWidth="1"/>
    <col min="6146" max="6146" width="4.625" style="163" customWidth="1"/>
    <col min="6147" max="6147" width="2.125" style="163" customWidth="1"/>
    <col min="6148" max="6148" width="6.5" style="163" customWidth="1"/>
    <col min="6149" max="6149" width="1.875" style="163" customWidth="1"/>
    <col min="6150" max="6150" width="7.625" style="163" customWidth="1"/>
    <col min="6151" max="6151" width="4.625" style="163" customWidth="1"/>
    <col min="6152" max="6152" width="10.625" style="163" customWidth="1"/>
    <col min="6153" max="6153" width="7.625" style="163" customWidth="1"/>
    <col min="6154" max="6154" width="3.375" style="163" customWidth="1"/>
    <col min="6155" max="6155" width="12.625" style="163" customWidth="1"/>
    <col min="6156" max="6156" width="13.25" style="163" customWidth="1"/>
    <col min="6157" max="6158" width="8.5" style="163" customWidth="1"/>
    <col min="6159" max="6161" width="5.875" style="163" customWidth="1"/>
    <col min="6162" max="6162" width="1.375" style="163" customWidth="1"/>
    <col min="6163" max="6164" width="18.125" style="163" customWidth="1"/>
    <col min="6165" max="6172" width="5.625" style="163" customWidth="1"/>
    <col min="6173" max="6201" width="3.75" style="163" customWidth="1"/>
    <col min="6202" max="6209" width="4.75" style="163" customWidth="1"/>
    <col min="6210" max="6210" width="6.5" style="163" customWidth="1"/>
    <col min="6211" max="6215" width="3.75" style="163" customWidth="1"/>
    <col min="6216" max="6216" width="4" style="163" customWidth="1"/>
    <col min="6217" max="6217" width="2.875" style="163" customWidth="1"/>
    <col min="6218" max="6218" width="3.625" style="163" customWidth="1"/>
    <col min="6219" max="6400" width="9" style="163"/>
    <col min="6401" max="6401" width="1" style="163" customWidth="1"/>
    <col min="6402" max="6402" width="4.625" style="163" customWidth="1"/>
    <col min="6403" max="6403" width="2.125" style="163" customWidth="1"/>
    <col min="6404" max="6404" width="6.5" style="163" customWidth="1"/>
    <col min="6405" max="6405" width="1.875" style="163" customWidth="1"/>
    <col min="6406" max="6406" width="7.625" style="163" customWidth="1"/>
    <col min="6407" max="6407" width="4.625" style="163" customWidth="1"/>
    <col min="6408" max="6408" width="10.625" style="163" customWidth="1"/>
    <col min="6409" max="6409" width="7.625" style="163" customWidth="1"/>
    <col min="6410" max="6410" width="3.375" style="163" customWidth="1"/>
    <col min="6411" max="6411" width="12.625" style="163" customWidth="1"/>
    <col min="6412" max="6412" width="13.25" style="163" customWidth="1"/>
    <col min="6413" max="6414" width="8.5" style="163" customWidth="1"/>
    <col min="6415" max="6417" width="5.875" style="163" customWidth="1"/>
    <col min="6418" max="6418" width="1.375" style="163" customWidth="1"/>
    <col min="6419" max="6420" width="18.125" style="163" customWidth="1"/>
    <col min="6421" max="6428" width="5.625" style="163" customWidth="1"/>
    <col min="6429" max="6457" width="3.75" style="163" customWidth="1"/>
    <col min="6458" max="6465" width="4.75" style="163" customWidth="1"/>
    <col min="6466" max="6466" width="6.5" style="163" customWidth="1"/>
    <col min="6467" max="6471" width="3.75" style="163" customWidth="1"/>
    <col min="6472" max="6472" width="4" style="163" customWidth="1"/>
    <col min="6473" max="6473" width="2.875" style="163" customWidth="1"/>
    <col min="6474" max="6474" width="3.625" style="163" customWidth="1"/>
    <col min="6475" max="6656" width="9" style="163"/>
    <col min="6657" max="6657" width="1" style="163" customWidth="1"/>
    <col min="6658" max="6658" width="4.625" style="163" customWidth="1"/>
    <col min="6659" max="6659" width="2.125" style="163" customWidth="1"/>
    <col min="6660" max="6660" width="6.5" style="163" customWidth="1"/>
    <col min="6661" max="6661" width="1.875" style="163" customWidth="1"/>
    <col min="6662" max="6662" width="7.625" style="163" customWidth="1"/>
    <col min="6663" max="6663" width="4.625" style="163" customWidth="1"/>
    <col min="6664" max="6664" width="10.625" style="163" customWidth="1"/>
    <col min="6665" max="6665" width="7.625" style="163" customWidth="1"/>
    <col min="6666" max="6666" width="3.375" style="163" customWidth="1"/>
    <col min="6667" max="6667" width="12.625" style="163" customWidth="1"/>
    <col min="6668" max="6668" width="13.25" style="163" customWidth="1"/>
    <col min="6669" max="6670" width="8.5" style="163" customWidth="1"/>
    <col min="6671" max="6673" width="5.875" style="163" customWidth="1"/>
    <col min="6674" max="6674" width="1.375" style="163" customWidth="1"/>
    <col min="6675" max="6676" width="18.125" style="163" customWidth="1"/>
    <col min="6677" max="6684" width="5.625" style="163" customWidth="1"/>
    <col min="6685" max="6713" width="3.75" style="163" customWidth="1"/>
    <col min="6714" max="6721" width="4.75" style="163" customWidth="1"/>
    <col min="6722" max="6722" width="6.5" style="163" customWidth="1"/>
    <col min="6723" max="6727" width="3.75" style="163" customWidth="1"/>
    <col min="6728" max="6728" width="4" style="163" customWidth="1"/>
    <col min="6729" max="6729" width="2.875" style="163" customWidth="1"/>
    <col min="6730" max="6730" width="3.625" style="163" customWidth="1"/>
    <col min="6731" max="6912" width="9" style="163"/>
    <col min="6913" max="6913" width="1" style="163" customWidth="1"/>
    <col min="6914" max="6914" width="4.625" style="163" customWidth="1"/>
    <col min="6915" max="6915" width="2.125" style="163" customWidth="1"/>
    <col min="6916" max="6916" width="6.5" style="163" customWidth="1"/>
    <col min="6917" max="6917" width="1.875" style="163" customWidth="1"/>
    <col min="6918" max="6918" width="7.625" style="163" customWidth="1"/>
    <col min="6919" max="6919" width="4.625" style="163" customWidth="1"/>
    <col min="6920" max="6920" width="10.625" style="163" customWidth="1"/>
    <col min="6921" max="6921" width="7.625" style="163" customWidth="1"/>
    <col min="6922" max="6922" width="3.375" style="163" customWidth="1"/>
    <col min="6923" max="6923" width="12.625" style="163" customWidth="1"/>
    <col min="6924" max="6924" width="13.25" style="163" customWidth="1"/>
    <col min="6925" max="6926" width="8.5" style="163" customWidth="1"/>
    <col min="6927" max="6929" width="5.875" style="163" customWidth="1"/>
    <col min="6930" max="6930" width="1.375" style="163" customWidth="1"/>
    <col min="6931" max="6932" width="18.125" style="163" customWidth="1"/>
    <col min="6933" max="6940" width="5.625" style="163" customWidth="1"/>
    <col min="6941" max="6969" width="3.75" style="163" customWidth="1"/>
    <col min="6970" max="6977" width="4.75" style="163" customWidth="1"/>
    <col min="6978" max="6978" width="6.5" style="163" customWidth="1"/>
    <col min="6979" max="6983" width="3.75" style="163" customWidth="1"/>
    <col min="6984" max="6984" width="4" style="163" customWidth="1"/>
    <col min="6985" max="6985" width="2.875" style="163" customWidth="1"/>
    <col min="6986" max="6986" width="3.625" style="163" customWidth="1"/>
    <col min="6987" max="7168" width="9" style="163"/>
    <col min="7169" max="7169" width="1" style="163" customWidth="1"/>
    <col min="7170" max="7170" width="4.625" style="163" customWidth="1"/>
    <col min="7171" max="7171" width="2.125" style="163" customWidth="1"/>
    <col min="7172" max="7172" width="6.5" style="163" customWidth="1"/>
    <col min="7173" max="7173" width="1.875" style="163" customWidth="1"/>
    <col min="7174" max="7174" width="7.625" style="163" customWidth="1"/>
    <col min="7175" max="7175" width="4.625" style="163" customWidth="1"/>
    <col min="7176" max="7176" width="10.625" style="163" customWidth="1"/>
    <col min="7177" max="7177" width="7.625" style="163" customWidth="1"/>
    <col min="7178" max="7178" width="3.375" style="163" customWidth="1"/>
    <col min="7179" max="7179" width="12.625" style="163" customWidth="1"/>
    <col min="7180" max="7180" width="13.25" style="163" customWidth="1"/>
    <col min="7181" max="7182" width="8.5" style="163" customWidth="1"/>
    <col min="7183" max="7185" width="5.875" style="163" customWidth="1"/>
    <col min="7186" max="7186" width="1.375" style="163" customWidth="1"/>
    <col min="7187" max="7188" width="18.125" style="163" customWidth="1"/>
    <col min="7189" max="7196" width="5.625" style="163" customWidth="1"/>
    <col min="7197" max="7225" width="3.75" style="163" customWidth="1"/>
    <col min="7226" max="7233" width="4.75" style="163" customWidth="1"/>
    <col min="7234" max="7234" width="6.5" style="163" customWidth="1"/>
    <col min="7235" max="7239" width="3.75" style="163" customWidth="1"/>
    <col min="7240" max="7240" width="4" style="163" customWidth="1"/>
    <col min="7241" max="7241" width="2.875" style="163" customWidth="1"/>
    <col min="7242" max="7242" width="3.625" style="163" customWidth="1"/>
    <col min="7243" max="7424" width="9" style="163"/>
    <col min="7425" max="7425" width="1" style="163" customWidth="1"/>
    <col min="7426" max="7426" width="4.625" style="163" customWidth="1"/>
    <col min="7427" max="7427" width="2.125" style="163" customWidth="1"/>
    <col min="7428" max="7428" width="6.5" style="163" customWidth="1"/>
    <col min="7429" max="7429" width="1.875" style="163" customWidth="1"/>
    <col min="7430" max="7430" width="7.625" style="163" customWidth="1"/>
    <col min="7431" max="7431" width="4.625" style="163" customWidth="1"/>
    <col min="7432" max="7432" width="10.625" style="163" customWidth="1"/>
    <col min="7433" max="7433" width="7.625" style="163" customWidth="1"/>
    <col min="7434" max="7434" width="3.375" style="163" customWidth="1"/>
    <col min="7435" max="7435" width="12.625" style="163" customWidth="1"/>
    <col min="7436" max="7436" width="13.25" style="163" customWidth="1"/>
    <col min="7437" max="7438" width="8.5" style="163" customWidth="1"/>
    <col min="7439" max="7441" width="5.875" style="163" customWidth="1"/>
    <col min="7442" max="7442" width="1.375" style="163" customWidth="1"/>
    <col min="7443" max="7444" width="18.125" style="163" customWidth="1"/>
    <col min="7445" max="7452" width="5.625" style="163" customWidth="1"/>
    <col min="7453" max="7481" width="3.75" style="163" customWidth="1"/>
    <col min="7482" max="7489" width="4.75" style="163" customWidth="1"/>
    <col min="7490" max="7490" width="6.5" style="163" customWidth="1"/>
    <col min="7491" max="7495" width="3.75" style="163" customWidth="1"/>
    <col min="7496" max="7496" width="4" style="163" customWidth="1"/>
    <col min="7497" max="7497" width="2.875" style="163" customWidth="1"/>
    <col min="7498" max="7498" width="3.625" style="163" customWidth="1"/>
    <col min="7499" max="7680" width="9" style="163"/>
    <col min="7681" max="7681" width="1" style="163" customWidth="1"/>
    <col min="7682" max="7682" width="4.625" style="163" customWidth="1"/>
    <col min="7683" max="7683" width="2.125" style="163" customWidth="1"/>
    <col min="7684" max="7684" width="6.5" style="163" customWidth="1"/>
    <col min="7685" max="7685" width="1.875" style="163" customWidth="1"/>
    <col min="7686" max="7686" width="7.625" style="163" customWidth="1"/>
    <col min="7687" max="7687" width="4.625" style="163" customWidth="1"/>
    <col min="7688" max="7688" width="10.625" style="163" customWidth="1"/>
    <col min="7689" max="7689" width="7.625" style="163" customWidth="1"/>
    <col min="7690" max="7690" width="3.375" style="163" customWidth="1"/>
    <col min="7691" max="7691" width="12.625" style="163" customWidth="1"/>
    <col min="7692" max="7692" width="13.25" style="163" customWidth="1"/>
    <col min="7693" max="7694" width="8.5" style="163" customWidth="1"/>
    <col min="7695" max="7697" width="5.875" style="163" customWidth="1"/>
    <col min="7698" max="7698" width="1.375" style="163" customWidth="1"/>
    <col min="7699" max="7700" width="18.125" style="163" customWidth="1"/>
    <col min="7701" max="7708" width="5.625" style="163" customWidth="1"/>
    <col min="7709" max="7737" width="3.75" style="163" customWidth="1"/>
    <col min="7738" max="7745" width="4.75" style="163" customWidth="1"/>
    <col min="7746" max="7746" width="6.5" style="163" customWidth="1"/>
    <col min="7747" max="7751" width="3.75" style="163" customWidth="1"/>
    <col min="7752" max="7752" width="4" style="163" customWidth="1"/>
    <col min="7753" max="7753" width="2.875" style="163" customWidth="1"/>
    <col min="7754" max="7754" width="3.625" style="163" customWidth="1"/>
    <col min="7755" max="7936" width="9" style="163"/>
    <col min="7937" max="7937" width="1" style="163" customWidth="1"/>
    <col min="7938" max="7938" width="4.625" style="163" customWidth="1"/>
    <col min="7939" max="7939" width="2.125" style="163" customWidth="1"/>
    <col min="7940" max="7940" width="6.5" style="163" customWidth="1"/>
    <col min="7941" max="7941" width="1.875" style="163" customWidth="1"/>
    <col min="7942" max="7942" width="7.625" style="163" customWidth="1"/>
    <col min="7943" max="7943" width="4.625" style="163" customWidth="1"/>
    <col min="7944" max="7944" width="10.625" style="163" customWidth="1"/>
    <col min="7945" max="7945" width="7.625" style="163" customWidth="1"/>
    <col min="7946" max="7946" width="3.375" style="163" customWidth="1"/>
    <col min="7947" max="7947" width="12.625" style="163" customWidth="1"/>
    <col min="7948" max="7948" width="13.25" style="163" customWidth="1"/>
    <col min="7949" max="7950" width="8.5" style="163" customWidth="1"/>
    <col min="7951" max="7953" width="5.875" style="163" customWidth="1"/>
    <col min="7954" max="7954" width="1.375" style="163" customWidth="1"/>
    <col min="7955" max="7956" width="18.125" style="163" customWidth="1"/>
    <col min="7957" max="7964" width="5.625" style="163" customWidth="1"/>
    <col min="7965" max="7993" width="3.75" style="163" customWidth="1"/>
    <col min="7994" max="8001" width="4.75" style="163" customWidth="1"/>
    <col min="8002" max="8002" width="6.5" style="163" customWidth="1"/>
    <col min="8003" max="8007" width="3.75" style="163" customWidth="1"/>
    <col min="8008" max="8008" width="4" style="163" customWidth="1"/>
    <col min="8009" max="8009" width="2.875" style="163" customWidth="1"/>
    <col min="8010" max="8010" width="3.625" style="163" customWidth="1"/>
    <col min="8011" max="8192" width="9" style="163"/>
    <col min="8193" max="8193" width="1" style="163" customWidth="1"/>
    <col min="8194" max="8194" width="4.625" style="163" customWidth="1"/>
    <col min="8195" max="8195" width="2.125" style="163" customWidth="1"/>
    <col min="8196" max="8196" width="6.5" style="163" customWidth="1"/>
    <col min="8197" max="8197" width="1.875" style="163" customWidth="1"/>
    <col min="8198" max="8198" width="7.625" style="163" customWidth="1"/>
    <col min="8199" max="8199" width="4.625" style="163" customWidth="1"/>
    <col min="8200" max="8200" width="10.625" style="163" customWidth="1"/>
    <col min="8201" max="8201" width="7.625" style="163" customWidth="1"/>
    <col min="8202" max="8202" width="3.375" style="163" customWidth="1"/>
    <col min="8203" max="8203" width="12.625" style="163" customWidth="1"/>
    <col min="8204" max="8204" width="13.25" style="163" customWidth="1"/>
    <col min="8205" max="8206" width="8.5" style="163" customWidth="1"/>
    <col min="8207" max="8209" width="5.875" style="163" customWidth="1"/>
    <col min="8210" max="8210" width="1.375" style="163" customWidth="1"/>
    <col min="8211" max="8212" width="18.125" style="163" customWidth="1"/>
    <col min="8213" max="8220" width="5.625" style="163" customWidth="1"/>
    <col min="8221" max="8249" width="3.75" style="163" customWidth="1"/>
    <col min="8250" max="8257" width="4.75" style="163" customWidth="1"/>
    <col min="8258" max="8258" width="6.5" style="163" customWidth="1"/>
    <col min="8259" max="8263" width="3.75" style="163" customWidth="1"/>
    <col min="8264" max="8264" width="4" style="163" customWidth="1"/>
    <col min="8265" max="8265" width="2.875" style="163" customWidth="1"/>
    <col min="8266" max="8266" width="3.625" style="163" customWidth="1"/>
    <col min="8267" max="8448" width="9" style="163"/>
    <col min="8449" max="8449" width="1" style="163" customWidth="1"/>
    <col min="8450" max="8450" width="4.625" style="163" customWidth="1"/>
    <col min="8451" max="8451" width="2.125" style="163" customWidth="1"/>
    <col min="8452" max="8452" width="6.5" style="163" customWidth="1"/>
    <col min="8453" max="8453" width="1.875" style="163" customWidth="1"/>
    <col min="8454" max="8454" width="7.625" style="163" customWidth="1"/>
    <col min="8455" max="8455" width="4.625" style="163" customWidth="1"/>
    <col min="8456" max="8456" width="10.625" style="163" customWidth="1"/>
    <col min="8457" max="8457" width="7.625" style="163" customWidth="1"/>
    <col min="8458" max="8458" width="3.375" style="163" customWidth="1"/>
    <col min="8459" max="8459" width="12.625" style="163" customWidth="1"/>
    <col min="8460" max="8460" width="13.25" style="163" customWidth="1"/>
    <col min="8461" max="8462" width="8.5" style="163" customWidth="1"/>
    <col min="8463" max="8465" width="5.875" style="163" customWidth="1"/>
    <col min="8466" max="8466" width="1.375" style="163" customWidth="1"/>
    <col min="8467" max="8468" width="18.125" style="163" customWidth="1"/>
    <col min="8469" max="8476" width="5.625" style="163" customWidth="1"/>
    <col min="8477" max="8505" width="3.75" style="163" customWidth="1"/>
    <col min="8506" max="8513" width="4.75" style="163" customWidth="1"/>
    <col min="8514" max="8514" width="6.5" style="163" customWidth="1"/>
    <col min="8515" max="8519" width="3.75" style="163" customWidth="1"/>
    <col min="8520" max="8520" width="4" style="163" customWidth="1"/>
    <col min="8521" max="8521" width="2.875" style="163" customWidth="1"/>
    <col min="8522" max="8522" width="3.625" style="163" customWidth="1"/>
    <col min="8523" max="8704" width="9" style="163"/>
    <col min="8705" max="8705" width="1" style="163" customWidth="1"/>
    <col min="8706" max="8706" width="4.625" style="163" customWidth="1"/>
    <col min="8707" max="8707" width="2.125" style="163" customWidth="1"/>
    <col min="8708" max="8708" width="6.5" style="163" customWidth="1"/>
    <col min="8709" max="8709" width="1.875" style="163" customWidth="1"/>
    <col min="8710" max="8710" width="7.625" style="163" customWidth="1"/>
    <col min="8711" max="8711" width="4.625" style="163" customWidth="1"/>
    <col min="8712" max="8712" width="10.625" style="163" customWidth="1"/>
    <col min="8713" max="8713" width="7.625" style="163" customWidth="1"/>
    <col min="8714" max="8714" width="3.375" style="163" customWidth="1"/>
    <col min="8715" max="8715" width="12.625" style="163" customWidth="1"/>
    <col min="8716" max="8716" width="13.25" style="163" customWidth="1"/>
    <col min="8717" max="8718" width="8.5" style="163" customWidth="1"/>
    <col min="8719" max="8721" width="5.875" style="163" customWidth="1"/>
    <col min="8722" max="8722" width="1.375" style="163" customWidth="1"/>
    <col min="8723" max="8724" width="18.125" style="163" customWidth="1"/>
    <col min="8725" max="8732" width="5.625" style="163" customWidth="1"/>
    <col min="8733" max="8761" width="3.75" style="163" customWidth="1"/>
    <col min="8762" max="8769" width="4.75" style="163" customWidth="1"/>
    <col min="8770" max="8770" width="6.5" style="163" customWidth="1"/>
    <col min="8771" max="8775" width="3.75" style="163" customWidth="1"/>
    <col min="8776" max="8776" width="4" style="163" customWidth="1"/>
    <col min="8777" max="8777" width="2.875" style="163" customWidth="1"/>
    <col min="8778" max="8778" width="3.625" style="163" customWidth="1"/>
    <col min="8779" max="8960" width="9" style="163"/>
    <col min="8961" max="8961" width="1" style="163" customWidth="1"/>
    <col min="8962" max="8962" width="4.625" style="163" customWidth="1"/>
    <col min="8963" max="8963" width="2.125" style="163" customWidth="1"/>
    <col min="8964" max="8964" width="6.5" style="163" customWidth="1"/>
    <col min="8965" max="8965" width="1.875" style="163" customWidth="1"/>
    <col min="8966" max="8966" width="7.625" style="163" customWidth="1"/>
    <col min="8967" max="8967" width="4.625" style="163" customWidth="1"/>
    <col min="8968" max="8968" width="10.625" style="163" customWidth="1"/>
    <col min="8969" max="8969" width="7.625" style="163" customWidth="1"/>
    <col min="8970" max="8970" width="3.375" style="163" customWidth="1"/>
    <col min="8971" max="8971" width="12.625" style="163" customWidth="1"/>
    <col min="8972" max="8972" width="13.25" style="163" customWidth="1"/>
    <col min="8973" max="8974" width="8.5" style="163" customWidth="1"/>
    <col min="8975" max="8977" width="5.875" style="163" customWidth="1"/>
    <col min="8978" max="8978" width="1.375" style="163" customWidth="1"/>
    <col min="8979" max="8980" width="18.125" style="163" customWidth="1"/>
    <col min="8981" max="8988" width="5.625" style="163" customWidth="1"/>
    <col min="8989" max="9017" width="3.75" style="163" customWidth="1"/>
    <col min="9018" max="9025" width="4.75" style="163" customWidth="1"/>
    <col min="9026" max="9026" width="6.5" style="163" customWidth="1"/>
    <col min="9027" max="9031" width="3.75" style="163" customWidth="1"/>
    <col min="9032" max="9032" width="4" style="163" customWidth="1"/>
    <col min="9033" max="9033" width="2.875" style="163" customWidth="1"/>
    <col min="9034" max="9034" width="3.625" style="163" customWidth="1"/>
    <col min="9035" max="9216" width="9" style="163"/>
    <col min="9217" max="9217" width="1" style="163" customWidth="1"/>
    <col min="9218" max="9218" width="4.625" style="163" customWidth="1"/>
    <col min="9219" max="9219" width="2.125" style="163" customWidth="1"/>
    <col min="9220" max="9220" width="6.5" style="163" customWidth="1"/>
    <col min="9221" max="9221" width="1.875" style="163" customWidth="1"/>
    <col min="9222" max="9222" width="7.625" style="163" customWidth="1"/>
    <col min="9223" max="9223" width="4.625" style="163" customWidth="1"/>
    <col min="9224" max="9224" width="10.625" style="163" customWidth="1"/>
    <col min="9225" max="9225" width="7.625" style="163" customWidth="1"/>
    <col min="9226" max="9226" width="3.375" style="163" customWidth="1"/>
    <col min="9227" max="9227" width="12.625" style="163" customWidth="1"/>
    <col min="9228" max="9228" width="13.25" style="163" customWidth="1"/>
    <col min="9229" max="9230" width="8.5" style="163" customWidth="1"/>
    <col min="9231" max="9233" width="5.875" style="163" customWidth="1"/>
    <col min="9234" max="9234" width="1.375" style="163" customWidth="1"/>
    <col min="9235" max="9236" width="18.125" style="163" customWidth="1"/>
    <col min="9237" max="9244" width="5.625" style="163" customWidth="1"/>
    <col min="9245" max="9273" width="3.75" style="163" customWidth="1"/>
    <col min="9274" max="9281" width="4.75" style="163" customWidth="1"/>
    <col min="9282" max="9282" width="6.5" style="163" customWidth="1"/>
    <col min="9283" max="9287" width="3.75" style="163" customWidth="1"/>
    <col min="9288" max="9288" width="4" style="163" customWidth="1"/>
    <col min="9289" max="9289" width="2.875" style="163" customWidth="1"/>
    <col min="9290" max="9290" width="3.625" style="163" customWidth="1"/>
    <col min="9291" max="9472" width="9" style="163"/>
    <col min="9473" max="9473" width="1" style="163" customWidth="1"/>
    <col min="9474" max="9474" width="4.625" style="163" customWidth="1"/>
    <col min="9475" max="9475" width="2.125" style="163" customWidth="1"/>
    <col min="9476" max="9476" width="6.5" style="163" customWidth="1"/>
    <col min="9477" max="9477" width="1.875" style="163" customWidth="1"/>
    <col min="9478" max="9478" width="7.625" style="163" customWidth="1"/>
    <col min="9479" max="9479" width="4.625" style="163" customWidth="1"/>
    <col min="9480" max="9480" width="10.625" style="163" customWidth="1"/>
    <col min="9481" max="9481" width="7.625" style="163" customWidth="1"/>
    <col min="9482" max="9482" width="3.375" style="163" customWidth="1"/>
    <col min="9483" max="9483" width="12.625" style="163" customWidth="1"/>
    <col min="9484" max="9484" width="13.25" style="163" customWidth="1"/>
    <col min="9485" max="9486" width="8.5" style="163" customWidth="1"/>
    <col min="9487" max="9489" width="5.875" style="163" customWidth="1"/>
    <col min="9490" max="9490" width="1.375" style="163" customWidth="1"/>
    <col min="9491" max="9492" width="18.125" style="163" customWidth="1"/>
    <col min="9493" max="9500" width="5.625" style="163" customWidth="1"/>
    <col min="9501" max="9529" width="3.75" style="163" customWidth="1"/>
    <col min="9530" max="9537" width="4.75" style="163" customWidth="1"/>
    <col min="9538" max="9538" width="6.5" style="163" customWidth="1"/>
    <col min="9539" max="9543" width="3.75" style="163" customWidth="1"/>
    <col min="9544" max="9544" width="4" style="163" customWidth="1"/>
    <col min="9545" max="9545" width="2.875" style="163" customWidth="1"/>
    <col min="9546" max="9546" width="3.625" style="163" customWidth="1"/>
    <col min="9547" max="9728" width="9" style="163"/>
    <col min="9729" max="9729" width="1" style="163" customWidth="1"/>
    <col min="9730" max="9730" width="4.625" style="163" customWidth="1"/>
    <col min="9731" max="9731" width="2.125" style="163" customWidth="1"/>
    <col min="9732" max="9732" width="6.5" style="163" customWidth="1"/>
    <col min="9733" max="9733" width="1.875" style="163" customWidth="1"/>
    <col min="9734" max="9734" width="7.625" style="163" customWidth="1"/>
    <col min="9735" max="9735" width="4.625" style="163" customWidth="1"/>
    <col min="9736" max="9736" width="10.625" style="163" customWidth="1"/>
    <col min="9737" max="9737" width="7.625" style="163" customWidth="1"/>
    <col min="9738" max="9738" width="3.375" style="163" customWidth="1"/>
    <col min="9739" max="9739" width="12.625" style="163" customWidth="1"/>
    <col min="9740" max="9740" width="13.25" style="163" customWidth="1"/>
    <col min="9741" max="9742" width="8.5" style="163" customWidth="1"/>
    <col min="9743" max="9745" width="5.875" style="163" customWidth="1"/>
    <col min="9746" max="9746" width="1.375" style="163" customWidth="1"/>
    <col min="9747" max="9748" width="18.125" style="163" customWidth="1"/>
    <col min="9749" max="9756" width="5.625" style="163" customWidth="1"/>
    <col min="9757" max="9785" width="3.75" style="163" customWidth="1"/>
    <col min="9786" max="9793" width="4.75" style="163" customWidth="1"/>
    <col min="9794" max="9794" width="6.5" style="163" customWidth="1"/>
    <col min="9795" max="9799" width="3.75" style="163" customWidth="1"/>
    <col min="9800" max="9800" width="4" style="163" customWidth="1"/>
    <col min="9801" max="9801" width="2.875" style="163" customWidth="1"/>
    <col min="9802" max="9802" width="3.625" style="163" customWidth="1"/>
    <col min="9803" max="9984" width="9" style="163"/>
    <col min="9985" max="9985" width="1" style="163" customWidth="1"/>
    <col min="9986" max="9986" width="4.625" style="163" customWidth="1"/>
    <col min="9987" max="9987" width="2.125" style="163" customWidth="1"/>
    <col min="9988" max="9988" width="6.5" style="163" customWidth="1"/>
    <col min="9989" max="9989" width="1.875" style="163" customWidth="1"/>
    <col min="9990" max="9990" width="7.625" style="163" customWidth="1"/>
    <col min="9991" max="9991" width="4.625" style="163" customWidth="1"/>
    <col min="9992" max="9992" width="10.625" style="163" customWidth="1"/>
    <col min="9993" max="9993" width="7.625" style="163" customWidth="1"/>
    <col min="9994" max="9994" width="3.375" style="163" customWidth="1"/>
    <col min="9995" max="9995" width="12.625" style="163" customWidth="1"/>
    <col min="9996" max="9996" width="13.25" style="163" customWidth="1"/>
    <col min="9997" max="9998" width="8.5" style="163" customWidth="1"/>
    <col min="9999" max="10001" width="5.875" style="163" customWidth="1"/>
    <col min="10002" max="10002" width="1.375" style="163" customWidth="1"/>
    <col min="10003" max="10004" width="18.125" style="163" customWidth="1"/>
    <col min="10005" max="10012" width="5.625" style="163" customWidth="1"/>
    <col min="10013" max="10041" width="3.75" style="163" customWidth="1"/>
    <col min="10042" max="10049" width="4.75" style="163" customWidth="1"/>
    <col min="10050" max="10050" width="6.5" style="163" customWidth="1"/>
    <col min="10051" max="10055" width="3.75" style="163" customWidth="1"/>
    <col min="10056" max="10056" width="4" style="163" customWidth="1"/>
    <col min="10057" max="10057" width="2.875" style="163" customWidth="1"/>
    <col min="10058" max="10058" width="3.625" style="163" customWidth="1"/>
    <col min="10059" max="10240" width="9" style="163"/>
    <col min="10241" max="10241" width="1" style="163" customWidth="1"/>
    <col min="10242" max="10242" width="4.625" style="163" customWidth="1"/>
    <col min="10243" max="10243" width="2.125" style="163" customWidth="1"/>
    <col min="10244" max="10244" width="6.5" style="163" customWidth="1"/>
    <col min="10245" max="10245" width="1.875" style="163" customWidth="1"/>
    <col min="10246" max="10246" width="7.625" style="163" customWidth="1"/>
    <col min="10247" max="10247" width="4.625" style="163" customWidth="1"/>
    <col min="10248" max="10248" width="10.625" style="163" customWidth="1"/>
    <col min="10249" max="10249" width="7.625" style="163" customWidth="1"/>
    <col min="10250" max="10250" width="3.375" style="163" customWidth="1"/>
    <col min="10251" max="10251" width="12.625" style="163" customWidth="1"/>
    <col min="10252" max="10252" width="13.25" style="163" customWidth="1"/>
    <col min="10253" max="10254" width="8.5" style="163" customWidth="1"/>
    <col min="10255" max="10257" width="5.875" style="163" customWidth="1"/>
    <col min="10258" max="10258" width="1.375" style="163" customWidth="1"/>
    <col min="10259" max="10260" width="18.125" style="163" customWidth="1"/>
    <col min="10261" max="10268" width="5.625" style="163" customWidth="1"/>
    <col min="10269" max="10297" width="3.75" style="163" customWidth="1"/>
    <col min="10298" max="10305" width="4.75" style="163" customWidth="1"/>
    <col min="10306" max="10306" width="6.5" style="163" customWidth="1"/>
    <col min="10307" max="10311" width="3.75" style="163" customWidth="1"/>
    <col min="10312" max="10312" width="4" style="163" customWidth="1"/>
    <col min="10313" max="10313" width="2.875" style="163" customWidth="1"/>
    <col min="10314" max="10314" width="3.625" style="163" customWidth="1"/>
    <col min="10315" max="10496" width="9" style="163"/>
    <col min="10497" max="10497" width="1" style="163" customWidth="1"/>
    <col min="10498" max="10498" width="4.625" style="163" customWidth="1"/>
    <col min="10499" max="10499" width="2.125" style="163" customWidth="1"/>
    <col min="10500" max="10500" width="6.5" style="163" customWidth="1"/>
    <col min="10501" max="10501" width="1.875" style="163" customWidth="1"/>
    <col min="10502" max="10502" width="7.625" style="163" customWidth="1"/>
    <col min="10503" max="10503" width="4.625" style="163" customWidth="1"/>
    <col min="10504" max="10504" width="10.625" style="163" customWidth="1"/>
    <col min="10505" max="10505" width="7.625" style="163" customWidth="1"/>
    <col min="10506" max="10506" width="3.375" style="163" customWidth="1"/>
    <col min="10507" max="10507" width="12.625" style="163" customWidth="1"/>
    <col min="10508" max="10508" width="13.25" style="163" customWidth="1"/>
    <col min="10509" max="10510" width="8.5" style="163" customWidth="1"/>
    <col min="10511" max="10513" width="5.875" style="163" customWidth="1"/>
    <col min="10514" max="10514" width="1.375" style="163" customWidth="1"/>
    <col min="10515" max="10516" width="18.125" style="163" customWidth="1"/>
    <col min="10517" max="10524" width="5.625" style="163" customWidth="1"/>
    <col min="10525" max="10553" width="3.75" style="163" customWidth="1"/>
    <col min="10554" max="10561" width="4.75" style="163" customWidth="1"/>
    <col min="10562" max="10562" width="6.5" style="163" customWidth="1"/>
    <col min="10563" max="10567" width="3.75" style="163" customWidth="1"/>
    <col min="10568" max="10568" width="4" style="163" customWidth="1"/>
    <col min="10569" max="10569" width="2.875" style="163" customWidth="1"/>
    <col min="10570" max="10570" width="3.625" style="163" customWidth="1"/>
    <col min="10571" max="10752" width="9" style="163"/>
    <col min="10753" max="10753" width="1" style="163" customWidth="1"/>
    <col min="10754" max="10754" width="4.625" style="163" customWidth="1"/>
    <col min="10755" max="10755" width="2.125" style="163" customWidth="1"/>
    <col min="10756" max="10756" width="6.5" style="163" customWidth="1"/>
    <col min="10757" max="10757" width="1.875" style="163" customWidth="1"/>
    <col min="10758" max="10758" width="7.625" style="163" customWidth="1"/>
    <col min="10759" max="10759" width="4.625" style="163" customWidth="1"/>
    <col min="10760" max="10760" width="10.625" style="163" customWidth="1"/>
    <col min="10761" max="10761" width="7.625" style="163" customWidth="1"/>
    <col min="10762" max="10762" width="3.375" style="163" customWidth="1"/>
    <col min="10763" max="10763" width="12.625" style="163" customWidth="1"/>
    <col min="10764" max="10764" width="13.25" style="163" customWidth="1"/>
    <col min="10765" max="10766" width="8.5" style="163" customWidth="1"/>
    <col min="10767" max="10769" width="5.875" style="163" customWidth="1"/>
    <col min="10770" max="10770" width="1.375" style="163" customWidth="1"/>
    <col min="10771" max="10772" width="18.125" style="163" customWidth="1"/>
    <col min="10773" max="10780" width="5.625" style="163" customWidth="1"/>
    <col min="10781" max="10809" width="3.75" style="163" customWidth="1"/>
    <col min="10810" max="10817" width="4.75" style="163" customWidth="1"/>
    <col min="10818" max="10818" width="6.5" style="163" customWidth="1"/>
    <col min="10819" max="10823" width="3.75" style="163" customWidth="1"/>
    <col min="10824" max="10824" width="4" style="163" customWidth="1"/>
    <col min="10825" max="10825" width="2.875" style="163" customWidth="1"/>
    <col min="10826" max="10826" width="3.625" style="163" customWidth="1"/>
    <col min="10827" max="11008" width="9" style="163"/>
    <col min="11009" max="11009" width="1" style="163" customWidth="1"/>
    <col min="11010" max="11010" width="4.625" style="163" customWidth="1"/>
    <col min="11011" max="11011" width="2.125" style="163" customWidth="1"/>
    <col min="11012" max="11012" width="6.5" style="163" customWidth="1"/>
    <col min="11013" max="11013" width="1.875" style="163" customWidth="1"/>
    <col min="11014" max="11014" width="7.625" style="163" customWidth="1"/>
    <col min="11015" max="11015" width="4.625" style="163" customWidth="1"/>
    <col min="11016" max="11016" width="10.625" style="163" customWidth="1"/>
    <col min="11017" max="11017" width="7.625" style="163" customWidth="1"/>
    <col min="11018" max="11018" width="3.375" style="163" customWidth="1"/>
    <col min="11019" max="11019" width="12.625" style="163" customWidth="1"/>
    <col min="11020" max="11020" width="13.25" style="163" customWidth="1"/>
    <col min="11021" max="11022" width="8.5" style="163" customWidth="1"/>
    <col min="11023" max="11025" width="5.875" style="163" customWidth="1"/>
    <col min="11026" max="11026" width="1.375" style="163" customWidth="1"/>
    <col min="11027" max="11028" width="18.125" style="163" customWidth="1"/>
    <col min="11029" max="11036" width="5.625" style="163" customWidth="1"/>
    <col min="11037" max="11065" width="3.75" style="163" customWidth="1"/>
    <col min="11066" max="11073" width="4.75" style="163" customWidth="1"/>
    <col min="11074" max="11074" width="6.5" style="163" customWidth="1"/>
    <col min="11075" max="11079" width="3.75" style="163" customWidth="1"/>
    <col min="11080" max="11080" width="4" style="163" customWidth="1"/>
    <col min="11081" max="11081" width="2.875" style="163" customWidth="1"/>
    <col min="11082" max="11082" width="3.625" style="163" customWidth="1"/>
    <col min="11083" max="11264" width="9" style="163"/>
    <col min="11265" max="11265" width="1" style="163" customWidth="1"/>
    <col min="11266" max="11266" width="4.625" style="163" customWidth="1"/>
    <col min="11267" max="11267" width="2.125" style="163" customWidth="1"/>
    <col min="11268" max="11268" width="6.5" style="163" customWidth="1"/>
    <col min="11269" max="11269" width="1.875" style="163" customWidth="1"/>
    <col min="11270" max="11270" width="7.625" style="163" customWidth="1"/>
    <col min="11271" max="11271" width="4.625" style="163" customWidth="1"/>
    <col min="11272" max="11272" width="10.625" style="163" customWidth="1"/>
    <col min="11273" max="11273" width="7.625" style="163" customWidth="1"/>
    <col min="11274" max="11274" width="3.375" style="163" customWidth="1"/>
    <col min="11275" max="11275" width="12.625" style="163" customWidth="1"/>
    <col min="11276" max="11276" width="13.25" style="163" customWidth="1"/>
    <col min="11277" max="11278" width="8.5" style="163" customWidth="1"/>
    <col min="11279" max="11281" width="5.875" style="163" customWidth="1"/>
    <col min="11282" max="11282" width="1.375" style="163" customWidth="1"/>
    <col min="11283" max="11284" width="18.125" style="163" customWidth="1"/>
    <col min="11285" max="11292" width="5.625" style="163" customWidth="1"/>
    <col min="11293" max="11321" width="3.75" style="163" customWidth="1"/>
    <col min="11322" max="11329" width="4.75" style="163" customWidth="1"/>
    <col min="11330" max="11330" width="6.5" style="163" customWidth="1"/>
    <col min="11331" max="11335" width="3.75" style="163" customWidth="1"/>
    <col min="11336" max="11336" width="4" style="163" customWidth="1"/>
    <col min="11337" max="11337" width="2.875" style="163" customWidth="1"/>
    <col min="11338" max="11338" width="3.625" style="163" customWidth="1"/>
    <col min="11339" max="11520" width="9" style="163"/>
    <col min="11521" max="11521" width="1" style="163" customWidth="1"/>
    <col min="11522" max="11522" width="4.625" style="163" customWidth="1"/>
    <col min="11523" max="11523" width="2.125" style="163" customWidth="1"/>
    <col min="11524" max="11524" width="6.5" style="163" customWidth="1"/>
    <col min="11525" max="11525" width="1.875" style="163" customWidth="1"/>
    <col min="11526" max="11526" width="7.625" style="163" customWidth="1"/>
    <col min="11527" max="11527" width="4.625" style="163" customWidth="1"/>
    <col min="11528" max="11528" width="10.625" style="163" customWidth="1"/>
    <col min="11529" max="11529" width="7.625" style="163" customWidth="1"/>
    <col min="11530" max="11530" width="3.375" style="163" customWidth="1"/>
    <col min="11531" max="11531" width="12.625" style="163" customWidth="1"/>
    <col min="11532" max="11532" width="13.25" style="163" customWidth="1"/>
    <col min="11533" max="11534" width="8.5" style="163" customWidth="1"/>
    <col min="11535" max="11537" width="5.875" style="163" customWidth="1"/>
    <col min="11538" max="11538" width="1.375" style="163" customWidth="1"/>
    <col min="11539" max="11540" width="18.125" style="163" customWidth="1"/>
    <col min="11541" max="11548" width="5.625" style="163" customWidth="1"/>
    <col min="11549" max="11577" width="3.75" style="163" customWidth="1"/>
    <col min="11578" max="11585" width="4.75" style="163" customWidth="1"/>
    <col min="11586" max="11586" width="6.5" style="163" customWidth="1"/>
    <col min="11587" max="11591" width="3.75" style="163" customWidth="1"/>
    <col min="11592" max="11592" width="4" style="163" customWidth="1"/>
    <col min="11593" max="11593" width="2.875" style="163" customWidth="1"/>
    <col min="11594" max="11594" width="3.625" style="163" customWidth="1"/>
    <col min="11595" max="11776" width="9" style="163"/>
    <col min="11777" max="11777" width="1" style="163" customWidth="1"/>
    <col min="11778" max="11778" width="4.625" style="163" customWidth="1"/>
    <col min="11779" max="11779" width="2.125" style="163" customWidth="1"/>
    <col min="11780" max="11780" width="6.5" style="163" customWidth="1"/>
    <col min="11781" max="11781" width="1.875" style="163" customWidth="1"/>
    <col min="11782" max="11782" width="7.625" style="163" customWidth="1"/>
    <col min="11783" max="11783" width="4.625" style="163" customWidth="1"/>
    <col min="11784" max="11784" width="10.625" style="163" customWidth="1"/>
    <col min="11785" max="11785" width="7.625" style="163" customWidth="1"/>
    <col min="11786" max="11786" width="3.375" style="163" customWidth="1"/>
    <col min="11787" max="11787" width="12.625" style="163" customWidth="1"/>
    <col min="11788" max="11788" width="13.25" style="163" customWidth="1"/>
    <col min="11789" max="11790" width="8.5" style="163" customWidth="1"/>
    <col min="11791" max="11793" width="5.875" style="163" customWidth="1"/>
    <col min="11794" max="11794" width="1.375" style="163" customWidth="1"/>
    <col min="11795" max="11796" width="18.125" style="163" customWidth="1"/>
    <col min="11797" max="11804" width="5.625" style="163" customWidth="1"/>
    <col min="11805" max="11833" width="3.75" style="163" customWidth="1"/>
    <col min="11834" max="11841" width="4.75" style="163" customWidth="1"/>
    <col min="11842" max="11842" width="6.5" style="163" customWidth="1"/>
    <col min="11843" max="11847" width="3.75" style="163" customWidth="1"/>
    <col min="11848" max="11848" width="4" style="163" customWidth="1"/>
    <col min="11849" max="11849" width="2.875" style="163" customWidth="1"/>
    <col min="11850" max="11850" width="3.625" style="163" customWidth="1"/>
    <col min="11851" max="12032" width="9" style="163"/>
    <col min="12033" max="12033" width="1" style="163" customWidth="1"/>
    <col min="12034" max="12034" width="4.625" style="163" customWidth="1"/>
    <col min="12035" max="12035" width="2.125" style="163" customWidth="1"/>
    <col min="12036" max="12036" width="6.5" style="163" customWidth="1"/>
    <col min="12037" max="12037" width="1.875" style="163" customWidth="1"/>
    <col min="12038" max="12038" width="7.625" style="163" customWidth="1"/>
    <col min="12039" max="12039" width="4.625" style="163" customWidth="1"/>
    <col min="12040" max="12040" width="10.625" style="163" customWidth="1"/>
    <col min="12041" max="12041" width="7.625" style="163" customWidth="1"/>
    <col min="12042" max="12042" width="3.375" style="163" customWidth="1"/>
    <col min="12043" max="12043" width="12.625" style="163" customWidth="1"/>
    <col min="12044" max="12044" width="13.25" style="163" customWidth="1"/>
    <col min="12045" max="12046" width="8.5" style="163" customWidth="1"/>
    <col min="12047" max="12049" width="5.875" style="163" customWidth="1"/>
    <col min="12050" max="12050" width="1.375" style="163" customWidth="1"/>
    <col min="12051" max="12052" width="18.125" style="163" customWidth="1"/>
    <col min="12053" max="12060" width="5.625" style="163" customWidth="1"/>
    <col min="12061" max="12089" width="3.75" style="163" customWidth="1"/>
    <col min="12090" max="12097" width="4.75" style="163" customWidth="1"/>
    <col min="12098" max="12098" width="6.5" style="163" customWidth="1"/>
    <col min="12099" max="12103" width="3.75" style="163" customWidth="1"/>
    <col min="12104" max="12104" width="4" style="163" customWidth="1"/>
    <col min="12105" max="12105" width="2.875" style="163" customWidth="1"/>
    <col min="12106" max="12106" width="3.625" style="163" customWidth="1"/>
    <col min="12107" max="12288" width="9" style="163"/>
    <col min="12289" max="12289" width="1" style="163" customWidth="1"/>
    <col min="12290" max="12290" width="4.625" style="163" customWidth="1"/>
    <col min="12291" max="12291" width="2.125" style="163" customWidth="1"/>
    <col min="12292" max="12292" width="6.5" style="163" customWidth="1"/>
    <col min="12293" max="12293" width="1.875" style="163" customWidth="1"/>
    <col min="12294" max="12294" width="7.625" style="163" customWidth="1"/>
    <col min="12295" max="12295" width="4.625" style="163" customWidth="1"/>
    <col min="12296" max="12296" width="10.625" style="163" customWidth="1"/>
    <col min="12297" max="12297" width="7.625" style="163" customWidth="1"/>
    <col min="12298" max="12298" width="3.375" style="163" customWidth="1"/>
    <col min="12299" max="12299" width="12.625" style="163" customWidth="1"/>
    <col min="12300" max="12300" width="13.25" style="163" customWidth="1"/>
    <col min="12301" max="12302" width="8.5" style="163" customWidth="1"/>
    <col min="12303" max="12305" width="5.875" style="163" customWidth="1"/>
    <col min="12306" max="12306" width="1.375" style="163" customWidth="1"/>
    <col min="12307" max="12308" width="18.125" style="163" customWidth="1"/>
    <col min="12309" max="12316" width="5.625" style="163" customWidth="1"/>
    <col min="12317" max="12345" width="3.75" style="163" customWidth="1"/>
    <col min="12346" max="12353" width="4.75" style="163" customWidth="1"/>
    <col min="12354" max="12354" width="6.5" style="163" customWidth="1"/>
    <col min="12355" max="12359" width="3.75" style="163" customWidth="1"/>
    <col min="12360" max="12360" width="4" style="163" customWidth="1"/>
    <col min="12361" max="12361" width="2.875" style="163" customWidth="1"/>
    <col min="12362" max="12362" width="3.625" style="163" customWidth="1"/>
    <col min="12363" max="12544" width="9" style="163"/>
    <col min="12545" max="12545" width="1" style="163" customWidth="1"/>
    <col min="12546" max="12546" width="4.625" style="163" customWidth="1"/>
    <col min="12547" max="12547" width="2.125" style="163" customWidth="1"/>
    <col min="12548" max="12548" width="6.5" style="163" customWidth="1"/>
    <col min="12549" max="12549" width="1.875" style="163" customWidth="1"/>
    <col min="12550" max="12550" width="7.625" style="163" customWidth="1"/>
    <col min="12551" max="12551" width="4.625" style="163" customWidth="1"/>
    <col min="12552" max="12552" width="10.625" style="163" customWidth="1"/>
    <col min="12553" max="12553" width="7.625" style="163" customWidth="1"/>
    <col min="12554" max="12554" width="3.375" style="163" customWidth="1"/>
    <col min="12555" max="12555" width="12.625" style="163" customWidth="1"/>
    <col min="12556" max="12556" width="13.25" style="163" customWidth="1"/>
    <col min="12557" max="12558" width="8.5" style="163" customWidth="1"/>
    <col min="12559" max="12561" width="5.875" style="163" customWidth="1"/>
    <col min="12562" max="12562" width="1.375" style="163" customWidth="1"/>
    <col min="12563" max="12564" width="18.125" style="163" customWidth="1"/>
    <col min="12565" max="12572" width="5.625" style="163" customWidth="1"/>
    <col min="12573" max="12601" width="3.75" style="163" customWidth="1"/>
    <col min="12602" max="12609" width="4.75" style="163" customWidth="1"/>
    <col min="12610" max="12610" width="6.5" style="163" customWidth="1"/>
    <col min="12611" max="12615" width="3.75" style="163" customWidth="1"/>
    <col min="12616" max="12616" width="4" style="163" customWidth="1"/>
    <col min="12617" max="12617" width="2.875" style="163" customWidth="1"/>
    <col min="12618" max="12618" width="3.625" style="163" customWidth="1"/>
    <col min="12619" max="12800" width="9" style="163"/>
    <col min="12801" max="12801" width="1" style="163" customWidth="1"/>
    <col min="12802" max="12802" width="4.625" style="163" customWidth="1"/>
    <col min="12803" max="12803" width="2.125" style="163" customWidth="1"/>
    <col min="12804" max="12804" width="6.5" style="163" customWidth="1"/>
    <col min="12805" max="12805" width="1.875" style="163" customWidth="1"/>
    <col min="12806" max="12806" width="7.625" style="163" customWidth="1"/>
    <col min="12807" max="12807" width="4.625" style="163" customWidth="1"/>
    <col min="12808" max="12808" width="10.625" style="163" customWidth="1"/>
    <col min="12809" max="12809" width="7.625" style="163" customWidth="1"/>
    <col min="12810" max="12810" width="3.375" style="163" customWidth="1"/>
    <col min="12811" max="12811" width="12.625" style="163" customWidth="1"/>
    <col min="12812" max="12812" width="13.25" style="163" customWidth="1"/>
    <col min="12813" max="12814" width="8.5" style="163" customWidth="1"/>
    <col min="12815" max="12817" width="5.875" style="163" customWidth="1"/>
    <col min="12818" max="12818" width="1.375" style="163" customWidth="1"/>
    <col min="12819" max="12820" width="18.125" style="163" customWidth="1"/>
    <col min="12821" max="12828" width="5.625" style="163" customWidth="1"/>
    <col min="12829" max="12857" width="3.75" style="163" customWidth="1"/>
    <col min="12858" max="12865" width="4.75" style="163" customWidth="1"/>
    <col min="12866" max="12866" width="6.5" style="163" customWidth="1"/>
    <col min="12867" max="12871" width="3.75" style="163" customWidth="1"/>
    <col min="12872" max="12872" width="4" style="163" customWidth="1"/>
    <col min="12873" max="12873" width="2.875" style="163" customWidth="1"/>
    <col min="12874" max="12874" width="3.625" style="163" customWidth="1"/>
    <col min="12875" max="13056" width="9" style="163"/>
    <col min="13057" max="13057" width="1" style="163" customWidth="1"/>
    <col min="13058" max="13058" width="4.625" style="163" customWidth="1"/>
    <col min="13059" max="13059" width="2.125" style="163" customWidth="1"/>
    <col min="13060" max="13060" width="6.5" style="163" customWidth="1"/>
    <col min="13061" max="13061" width="1.875" style="163" customWidth="1"/>
    <col min="13062" max="13062" width="7.625" style="163" customWidth="1"/>
    <col min="13063" max="13063" width="4.625" style="163" customWidth="1"/>
    <col min="13064" max="13064" width="10.625" style="163" customWidth="1"/>
    <col min="13065" max="13065" width="7.625" style="163" customWidth="1"/>
    <col min="13066" max="13066" width="3.375" style="163" customWidth="1"/>
    <col min="13067" max="13067" width="12.625" style="163" customWidth="1"/>
    <col min="13068" max="13068" width="13.25" style="163" customWidth="1"/>
    <col min="13069" max="13070" width="8.5" style="163" customWidth="1"/>
    <col min="13071" max="13073" width="5.875" style="163" customWidth="1"/>
    <col min="13074" max="13074" width="1.375" style="163" customWidth="1"/>
    <col min="13075" max="13076" width="18.125" style="163" customWidth="1"/>
    <col min="13077" max="13084" width="5.625" style="163" customWidth="1"/>
    <col min="13085" max="13113" width="3.75" style="163" customWidth="1"/>
    <col min="13114" max="13121" width="4.75" style="163" customWidth="1"/>
    <col min="13122" max="13122" width="6.5" style="163" customWidth="1"/>
    <col min="13123" max="13127" width="3.75" style="163" customWidth="1"/>
    <col min="13128" max="13128" width="4" style="163" customWidth="1"/>
    <col min="13129" max="13129" width="2.875" style="163" customWidth="1"/>
    <col min="13130" max="13130" width="3.625" style="163" customWidth="1"/>
    <col min="13131" max="13312" width="9" style="163"/>
    <col min="13313" max="13313" width="1" style="163" customWidth="1"/>
    <col min="13314" max="13314" width="4.625" style="163" customWidth="1"/>
    <col min="13315" max="13315" width="2.125" style="163" customWidth="1"/>
    <col min="13316" max="13316" width="6.5" style="163" customWidth="1"/>
    <col min="13317" max="13317" width="1.875" style="163" customWidth="1"/>
    <col min="13318" max="13318" width="7.625" style="163" customWidth="1"/>
    <col min="13319" max="13319" width="4.625" style="163" customWidth="1"/>
    <col min="13320" max="13320" width="10.625" style="163" customWidth="1"/>
    <col min="13321" max="13321" width="7.625" style="163" customWidth="1"/>
    <col min="13322" max="13322" width="3.375" style="163" customWidth="1"/>
    <col min="13323" max="13323" width="12.625" style="163" customWidth="1"/>
    <col min="13324" max="13324" width="13.25" style="163" customWidth="1"/>
    <col min="13325" max="13326" width="8.5" style="163" customWidth="1"/>
    <col min="13327" max="13329" width="5.875" style="163" customWidth="1"/>
    <col min="13330" max="13330" width="1.375" style="163" customWidth="1"/>
    <col min="13331" max="13332" width="18.125" style="163" customWidth="1"/>
    <col min="13333" max="13340" width="5.625" style="163" customWidth="1"/>
    <col min="13341" max="13369" width="3.75" style="163" customWidth="1"/>
    <col min="13370" max="13377" width="4.75" style="163" customWidth="1"/>
    <col min="13378" max="13378" width="6.5" style="163" customWidth="1"/>
    <col min="13379" max="13383" width="3.75" style="163" customWidth="1"/>
    <col min="13384" max="13384" width="4" style="163" customWidth="1"/>
    <col min="13385" max="13385" width="2.875" style="163" customWidth="1"/>
    <col min="13386" max="13386" width="3.625" style="163" customWidth="1"/>
    <col min="13387" max="13568" width="9" style="163"/>
    <col min="13569" max="13569" width="1" style="163" customWidth="1"/>
    <col min="13570" max="13570" width="4.625" style="163" customWidth="1"/>
    <col min="13571" max="13571" width="2.125" style="163" customWidth="1"/>
    <col min="13572" max="13572" width="6.5" style="163" customWidth="1"/>
    <col min="13573" max="13573" width="1.875" style="163" customWidth="1"/>
    <col min="13574" max="13574" width="7.625" style="163" customWidth="1"/>
    <col min="13575" max="13575" width="4.625" style="163" customWidth="1"/>
    <col min="13576" max="13576" width="10.625" style="163" customWidth="1"/>
    <col min="13577" max="13577" width="7.625" style="163" customWidth="1"/>
    <col min="13578" max="13578" width="3.375" style="163" customWidth="1"/>
    <col min="13579" max="13579" width="12.625" style="163" customWidth="1"/>
    <col min="13580" max="13580" width="13.25" style="163" customWidth="1"/>
    <col min="13581" max="13582" width="8.5" style="163" customWidth="1"/>
    <col min="13583" max="13585" width="5.875" style="163" customWidth="1"/>
    <col min="13586" max="13586" width="1.375" style="163" customWidth="1"/>
    <col min="13587" max="13588" width="18.125" style="163" customWidth="1"/>
    <col min="13589" max="13596" width="5.625" style="163" customWidth="1"/>
    <col min="13597" max="13625" width="3.75" style="163" customWidth="1"/>
    <col min="13626" max="13633" width="4.75" style="163" customWidth="1"/>
    <col min="13634" max="13634" width="6.5" style="163" customWidth="1"/>
    <col min="13635" max="13639" width="3.75" style="163" customWidth="1"/>
    <col min="13640" max="13640" width="4" style="163" customWidth="1"/>
    <col min="13641" max="13641" width="2.875" style="163" customWidth="1"/>
    <col min="13642" max="13642" width="3.625" style="163" customWidth="1"/>
    <col min="13643" max="13824" width="9" style="163"/>
    <col min="13825" max="13825" width="1" style="163" customWidth="1"/>
    <col min="13826" max="13826" width="4.625" style="163" customWidth="1"/>
    <col min="13827" max="13827" width="2.125" style="163" customWidth="1"/>
    <col min="13828" max="13828" width="6.5" style="163" customWidth="1"/>
    <col min="13829" max="13829" width="1.875" style="163" customWidth="1"/>
    <col min="13830" max="13830" width="7.625" style="163" customWidth="1"/>
    <col min="13831" max="13831" width="4.625" style="163" customWidth="1"/>
    <col min="13832" max="13832" width="10.625" style="163" customWidth="1"/>
    <col min="13833" max="13833" width="7.625" style="163" customWidth="1"/>
    <col min="13834" max="13834" width="3.375" style="163" customWidth="1"/>
    <col min="13835" max="13835" width="12.625" style="163" customWidth="1"/>
    <col min="13836" max="13836" width="13.25" style="163" customWidth="1"/>
    <col min="13837" max="13838" width="8.5" style="163" customWidth="1"/>
    <col min="13839" max="13841" width="5.875" style="163" customWidth="1"/>
    <col min="13842" max="13842" width="1.375" style="163" customWidth="1"/>
    <col min="13843" max="13844" width="18.125" style="163" customWidth="1"/>
    <col min="13845" max="13852" width="5.625" style="163" customWidth="1"/>
    <col min="13853" max="13881" width="3.75" style="163" customWidth="1"/>
    <col min="13882" max="13889" width="4.75" style="163" customWidth="1"/>
    <col min="13890" max="13890" width="6.5" style="163" customWidth="1"/>
    <col min="13891" max="13895" width="3.75" style="163" customWidth="1"/>
    <col min="13896" max="13896" width="4" style="163" customWidth="1"/>
    <col min="13897" max="13897" width="2.875" style="163" customWidth="1"/>
    <col min="13898" max="13898" width="3.625" style="163" customWidth="1"/>
    <col min="13899" max="14080" width="9" style="163"/>
    <col min="14081" max="14081" width="1" style="163" customWidth="1"/>
    <col min="14082" max="14082" width="4.625" style="163" customWidth="1"/>
    <col min="14083" max="14083" width="2.125" style="163" customWidth="1"/>
    <col min="14084" max="14084" width="6.5" style="163" customWidth="1"/>
    <col min="14085" max="14085" width="1.875" style="163" customWidth="1"/>
    <col min="14086" max="14086" width="7.625" style="163" customWidth="1"/>
    <col min="14087" max="14087" width="4.625" style="163" customWidth="1"/>
    <col min="14088" max="14088" width="10.625" style="163" customWidth="1"/>
    <col min="14089" max="14089" width="7.625" style="163" customWidth="1"/>
    <col min="14090" max="14090" width="3.375" style="163" customWidth="1"/>
    <col min="14091" max="14091" width="12.625" style="163" customWidth="1"/>
    <col min="14092" max="14092" width="13.25" style="163" customWidth="1"/>
    <col min="14093" max="14094" width="8.5" style="163" customWidth="1"/>
    <col min="14095" max="14097" width="5.875" style="163" customWidth="1"/>
    <col min="14098" max="14098" width="1.375" style="163" customWidth="1"/>
    <col min="14099" max="14100" width="18.125" style="163" customWidth="1"/>
    <col min="14101" max="14108" width="5.625" style="163" customWidth="1"/>
    <col min="14109" max="14137" width="3.75" style="163" customWidth="1"/>
    <col min="14138" max="14145" width="4.75" style="163" customWidth="1"/>
    <col min="14146" max="14146" width="6.5" style="163" customWidth="1"/>
    <col min="14147" max="14151" width="3.75" style="163" customWidth="1"/>
    <col min="14152" max="14152" width="4" style="163" customWidth="1"/>
    <col min="14153" max="14153" width="2.875" style="163" customWidth="1"/>
    <col min="14154" max="14154" width="3.625" style="163" customWidth="1"/>
    <col min="14155" max="14336" width="9" style="163"/>
    <col min="14337" max="14337" width="1" style="163" customWidth="1"/>
    <col min="14338" max="14338" width="4.625" style="163" customWidth="1"/>
    <col min="14339" max="14339" width="2.125" style="163" customWidth="1"/>
    <col min="14340" max="14340" width="6.5" style="163" customWidth="1"/>
    <col min="14341" max="14341" width="1.875" style="163" customWidth="1"/>
    <col min="14342" max="14342" width="7.625" style="163" customWidth="1"/>
    <col min="14343" max="14343" width="4.625" style="163" customWidth="1"/>
    <col min="14344" max="14344" width="10.625" style="163" customWidth="1"/>
    <col min="14345" max="14345" width="7.625" style="163" customWidth="1"/>
    <col min="14346" max="14346" width="3.375" style="163" customWidth="1"/>
    <col min="14347" max="14347" width="12.625" style="163" customWidth="1"/>
    <col min="14348" max="14348" width="13.25" style="163" customWidth="1"/>
    <col min="14349" max="14350" width="8.5" style="163" customWidth="1"/>
    <col min="14351" max="14353" width="5.875" style="163" customWidth="1"/>
    <col min="14354" max="14354" width="1.375" style="163" customWidth="1"/>
    <col min="14355" max="14356" width="18.125" style="163" customWidth="1"/>
    <col min="14357" max="14364" width="5.625" style="163" customWidth="1"/>
    <col min="14365" max="14393" width="3.75" style="163" customWidth="1"/>
    <col min="14394" max="14401" width="4.75" style="163" customWidth="1"/>
    <col min="14402" max="14402" width="6.5" style="163" customWidth="1"/>
    <col min="14403" max="14407" width="3.75" style="163" customWidth="1"/>
    <col min="14408" max="14408" width="4" style="163" customWidth="1"/>
    <col min="14409" max="14409" width="2.875" style="163" customWidth="1"/>
    <col min="14410" max="14410" width="3.625" style="163" customWidth="1"/>
    <col min="14411" max="14592" width="9" style="163"/>
    <col min="14593" max="14593" width="1" style="163" customWidth="1"/>
    <col min="14594" max="14594" width="4.625" style="163" customWidth="1"/>
    <col min="14595" max="14595" width="2.125" style="163" customWidth="1"/>
    <col min="14596" max="14596" width="6.5" style="163" customWidth="1"/>
    <col min="14597" max="14597" width="1.875" style="163" customWidth="1"/>
    <col min="14598" max="14598" width="7.625" style="163" customWidth="1"/>
    <col min="14599" max="14599" width="4.625" style="163" customWidth="1"/>
    <col min="14600" max="14600" width="10.625" style="163" customWidth="1"/>
    <col min="14601" max="14601" width="7.625" style="163" customWidth="1"/>
    <col min="14602" max="14602" width="3.375" style="163" customWidth="1"/>
    <col min="14603" max="14603" width="12.625" style="163" customWidth="1"/>
    <col min="14604" max="14604" width="13.25" style="163" customWidth="1"/>
    <col min="14605" max="14606" width="8.5" style="163" customWidth="1"/>
    <col min="14607" max="14609" width="5.875" style="163" customWidth="1"/>
    <col min="14610" max="14610" width="1.375" style="163" customWidth="1"/>
    <col min="14611" max="14612" width="18.125" style="163" customWidth="1"/>
    <col min="14613" max="14620" width="5.625" style="163" customWidth="1"/>
    <col min="14621" max="14649" width="3.75" style="163" customWidth="1"/>
    <col min="14650" max="14657" width="4.75" style="163" customWidth="1"/>
    <col min="14658" max="14658" width="6.5" style="163" customWidth="1"/>
    <col min="14659" max="14663" width="3.75" style="163" customWidth="1"/>
    <col min="14664" max="14664" width="4" style="163" customWidth="1"/>
    <col min="14665" max="14665" width="2.875" style="163" customWidth="1"/>
    <col min="14666" max="14666" width="3.625" style="163" customWidth="1"/>
    <col min="14667" max="14848" width="9" style="163"/>
    <col min="14849" max="14849" width="1" style="163" customWidth="1"/>
    <col min="14850" max="14850" width="4.625" style="163" customWidth="1"/>
    <col min="14851" max="14851" width="2.125" style="163" customWidth="1"/>
    <col min="14852" max="14852" width="6.5" style="163" customWidth="1"/>
    <col min="14853" max="14853" width="1.875" style="163" customWidth="1"/>
    <col min="14854" max="14854" width="7.625" style="163" customWidth="1"/>
    <col min="14855" max="14855" width="4.625" style="163" customWidth="1"/>
    <col min="14856" max="14856" width="10.625" style="163" customWidth="1"/>
    <col min="14857" max="14857" width="7.625" style="163" customWidth="1"/>
    <col min="14858" max="14858" width="3.375" style="163" customWidth="1"/>
    <col min="14859" max="14859" width="12.625" style="163" customWidth="1"/>
    <col min="14860" max="14860" width="13.25" style="163" customWidth="1"/>
    <col min="14861" max="14862" width="8.5" style="163" customWidth="1"/>
    <col min="14863" max="14865" width="5.875" style="163" customWidth="1"/>
    <col min="14866" max="14866" width="1.375" style="163" customWidth="1"/>
    <col min="14867" max="14868" width="18.125" style="163" customWidth="1"/>
    <col min="14869" max="14876" width="5.625" style="163" customWidth="1"/>
    <col min="14877" max="14905" width="3.75" style="163" customWidth="1"/>
    <col min="14906" max="14913" width="4.75" style="163" customWidth="1"/>
    <col min="14914" max="14914" width="6.5" style="163" customWidth="1"/>
    <col min="14915" max="14919" width="3.75" style="163" customWidth="1"/>
    <col min="14920" max="14920" width="4" style="163" customWidth="1"/>
    <col min="14921" max="14921" width="2.875" style="163" customWidth="1"/>
    <col min="14922" max="14922" width="3.625" style="163" customWidth="1"/>
    <col min="14923" max="15104" width="9" style="163"/>
    <col min="15105" max="15105" width="1" style="163" customWidth="1"/>
    <col min="15106" max="15106" width="4.625" style="163" customWidth="1"/>
    <col min="15107" max="15107" width="2.125" style="163" customWidth="1"/>
    <col min="15108" max="15108" width="6.5" style="163" customWidth="1"/>
    <col min="15109" max="15109" width="1.875" style="163" customWidth="1"/>
    <col min="15110" max="15110" width="7.625" style="163" customWidth="1"/>
    <col min="15111" max="15111" width="4.625" style="163" customWidth="1"/>
    <col min="15112" max="15112" width="10.625" style="163" customWidth="1"/>
    <col min="15113" max="15113" width="7.625" style="163" customWidth="1"/>
    <col min="15114" max="15114" width="3.375" style="163" customWidth="1"/>
    <col min="15115" max="15115" width="12.625" style="163" customWidth="1"/>
    <col min="15116" max="15116" width="13.25" style="163" customWidth="1"/>
    <col min="15117" max="15118" width="8.5" style="163" customWidth="1"/>
    <col min="15119" max="15121" width="5.875" style="163" customWidth="1"/>
    <col min="15122" max="15122" width="1.375" style="163" customWidth="1"/>
    <col min="15123" max="15124" width="18.125" style="163" customWidth="1"/>
    <col min="15125" max="15132" width="5.625" style="163" customWidth="1"/>
    <col min="15133" max="15161" width="3.75" style="163" customWidth="1"/>
    <col min="15162" max="15169" width="4.75" style="163" customWidth="1"/>
    <col min="15170" max="15170" width="6.5" style="163" customWidth="1"/>
    <col min="15171" max="15175" width="3.75" style="163" customWidth="1"/>
    <col min="15176" max="15176" width="4" style="163" customWidth="1"/>
    <col min="15177" max="15177" width="2.875" style="163" customWidth="1"/>
    <col min="15178" max="15178" width="3.625" style="163" customWidth="1"/>
    <col min="15179" max="15360" width="9" style="163"/>
    <col min="15361" max="15361" width="1" style="163" customWidth="1"/>
    <col min="15362" max="15362" width="4.625" style="163" customWidth="1"/>
    <col min="15363" max="15363" width="2.125" style="163" customWidth="1"/>
    <col min="15364" max="15364" width="6.5" style="163" customWidth="1"/>
    <col min="15365" max="15365" width="1.875" style="163" customWidth="1"/>
    <col min="15366" max="15366" width="7.625" style="163" customWidth="1"/>
    <col min="15367" max="15367" width="4.625" style="163" customWidth="1"/>
    <col min="15368" max="15368" width="10.625" style="163" customWidth="1"/>
    <col min="15369" max="15369" width="7.625" style="163" customWidth="1"/>
    <col min="15370" max="15370" width="3.375" style="163" customWidth="1"/>
    <col min="15371" max="15371" width="12.625" style="163" customWidth="1"/>
    <col min="15372" max="15372" width="13.25" style="163" customWidth="1"/>
    <col min="15373" max="15374" width="8.5" style="163" customWidth="1"/>
    <col min="15375" max="15377" width="5.875" style="163" customWidth="1"/>
    <col min="15378" max="15378" width="1.375" style="163" customWidth="1"/>
    <col min="15379" max="15380" width="18.125" style="163" customWidth="1"/>
    <col min="15381" max="15388" width="5.625" style="163" customWidth="1"/>
    <col min="15389" max="15417" width="3.75" style="163" customWidth="1"/>
    <col min="15418" max="15425" width="4.75" style="163" customWidth="1"/>
    <col min="15426" max="15426" width="6.5" style="163" customWidth="1"/>
    <col min="15427" max="15431" width="3.75" style="163" customWidth="1"/>
    <col min="15432" max="15432" width="4" style="163" customWidth="1"/>
    <col min="15433" max="15433" width="2.875" style="163" customWidth="1"/>
    <col min="15434" max="15434" width="3.625" style="163" customWidth="1"/>
    <col min="15435" max="15616" width="9" style="163"/>
    <col min="15617" max="15617" width="1" style="163" customWidth="1"/>
    <col min="15618" max="15618" width="4.625" style="163" customWidth="1"/>
    <col min="15619" max="15619" width="2.125" style="163" customWidth="1"/>
    <col min="15620" max="15620" width="6.5" style="163" customWidth="1"/>
    <col min="15621" max="15621" width="1.875" style="163" customWidth="1"/>
    <col min="15622" max="15622" width="7.625" style="163" customWidth="1"/>
    <col min="15623" max="15623" width="4.625" style="163" customWidth="1"/>
    <col min="15624" max="15624" width="10.625" style="163" customWidth="1"/>
    <col min="15625" max="15625" width="7.625" style="163" customWidth="1"/>
    <col min="15626" max="15626" width="3.375" style="163" customWidth="1"/>
    <col min="15627" max="15627" width="12.625" style="163" customWidth="1"/>
    <col min="15628" max="15628" width="13.25" style="163" customWidth="1"/>
    <col min="15629" max="15630" width="8.5" style="163" customWidth="1"/>
    <col min="15631" max="15633" width="5.875" style="163" customWidth="1"/>
    <col min="15634" max="15634" width="1.375" style="163" customWidth="1"/>
    <col min="15635" max="15636" width="18.125" style="163" customWidth="1"/>
    <col min="15637" max="15644" width="5.625" style="163" customWidth="1"/>
    <col min="15645" max="15673" width="3.75" style="163" customWidth="1"/>
    <col min="15674" max="15681" width="4.75" style="163" customWidth="1"/>
    <col min="15682" max="15682" width="6.5" style="163" customWidth="1"/>
    <col min="15683" max="15687" width="3.75" style="163" customWidth="1"/>
    <col min="15688" max="15688" width="4" style="163" customWidth="1"/>
    <col min="15689" max="15689" width="2.875" style="163" customWidth="1"/>
    <col min="15690" max="15690" width="3.625" style="163" customWidth="1"/>
    <col min="15691" max="15872" width="9" style="163"/>
    <col min="15873" max="15873" width="1" style="163" customWidth="1"/>
    <col min="15874" max="15874" width="4.625" style="163" customWidth="1"/>
    <col min="15875" max="15875" width="2.125" style="163" customWidth="1"/>
    <col min="15876" max="15876" width="6.5" style="163" customWidth="1"/>
    <col min="15877" max="15877" width="1.875" style="163" customWidth="1"/>
    <col min="15878" max="15878" width="7.625" style="163" customWidth="1"/>
    <col min="15879" max="15879" width="4.625" style="163" customWidth="1"/>
    <col min="15880" max="15880" width="10.625" style="163" customWidth="1"/>
    <col min="15881" max="15881" width="7.625" style="163" customWidth="1"/>
    <col min="15882" max="15882" width="3.375" style="163" customWidth="1"/>
    <col min="15883" max="15883" width="12.625" style="163" customWidth="1"/>
    <col min="15884" max="15884" width="13.25" style="163" customWidth="1"/>
    <col min="15885" max="15886" width="8.5" style="163" customWidth="1"/>
    <col min="15887" max="15889" width="5.875" style="163" customWidth="1"/>
    <col min="15890" max="15890" width="1.375" style="163" customWidth="1"/>
    <col min="15891" max="15892" width="18.125" style="163" customWidth="1"/>
    <col min="15893" max="15900" width="5.625" style="163" customWidth="1"/>
    <col min="15901" max="15929" width="3.75" style="163" customWidth="1"/>
    <col min="15930" max="15937" width="4.75" style="163" customWidth="1"/>
    <col min="15938" max="15938" width="6.5" style="163" customWidth="1"/>
    <col min="15939" max="15943" width="3.75" style="163" customWidth="1"/>
    <col min="15944" max="15944" width="4" style="163" customWidth="1"/>
    <col min="15945" max="15945" width="2.875" style="163" customWidth="1"/>
    <col min="15946" max="15946" width="3.625" style="163" customWidth="1"/>
    <col min="15947" max="16128" width="9" style="163"/>
    <col min="16129" max="16129" width="1" style="163" customWidth="1"/>
    <col min="16130" max="16130" width="4.625" style="163" customWidth="1"/>
    <col min="16131" max="16131" width="2.125" style="163" customWidth="1"/>
    <col min="16132" max="16132" width="6.5" style="163" customWidth="1"/>
    <col min="16133" max="16133" width="1.875" style="163" customWidth="1"/>
    <col min="16134" max="16134" width="7.625" style="163" customWidth="1"/>
    <col min="16135" max="16135" width="4.625" style="163" customWidth="1"/>
    <col min="16136" max="16136" width="10.625" style="163" customWidth="1"/>
    <col min="16137" max="16137" width="7.625" style="163" customWidth="1"/>
    <col min="16138" max="16138" width="3.375" style="163" customWidth="1"/>
    <col min="16139" max="16139" width="12.625" style="163" customWidth="1"/>
    <col min="16140" max="16140" width="13.25" style="163" customWidth="1"/>
    <col min="16141" max="16142" width="8.5" style="163" customWidth="1"/>
    <col min="16143" max="16145" width="5.875" style="163" customWidth="1"/>
    <col min="16146" max="16146" width="1.375" style="163" customWidth="1"/>
    <col min="16147" max="16148" width="18.125" style="163" customWidth="1"/>
    <col min="16149" max="16156" width="5.625" style="163" customWidth="1"/>
    <col min="16157" max="16185" width="3.75" style="163" customWidth="1"/>
    <col min="16186" max="16193" width="4.75" style="163" customWidth="1"/>
    <col min="16194" max="16194" width="6.5" style="163" customWidth="1"/>
    <col min="16195" max="16199" width="3.75" style="163" customWidth="1"/>
    <col min="16200" max="16200" width="4" style="163" customWidth="1"/>
    <col min="16201" max="16201" width="2.875" style="163" customWidth="1"/>
    <col min="16202" max="16202" width="3.625" style="163" customWidth="1"/>
    <col min="16203" max="16384" width="9" style="163"/>
  </cols>
  <sheetData>
    <row r="1" spans="1:74" ht="4.5" customHeight="1" x14ac:dyDescent="0.15">
      <c r="A1" s="85"/>
      <c r="B1" s="86"/>
      <c r="C1" s="75"/>
      <c r="D1" s="75"/>
      <c r="E1" s="75"/>
      <c r="F1" s="76"/>
      <c r="G1" s="76"/>
      <c r="H1" s="76"/>
      <c r="I1" s="76"/>
      <c r="J1" s="76"/>
      <c r="K1" s="76"/>
      <c r="L1" s="76"/>
      <c r="M1" s="76"/>
      <c r="N1" s="76"/>
      <c r="O1" s="76"/>
      <c r="P1" s="76"/>
      <c r="Q1" s="76"/>
      <c r="R1" s="76"/>
    </row>
    <row r="2" spans="1:74" ht="28.5" customHeight="1" x14ac:dyDescent="0.15">
      <c r="A2" s="87"/>
      <c r="B2" s="121" t="s">
        <v>108</v>
      </c>
      <c r="C2" s="75"/>
      <c r="D2" s="75"/>
      <c r="E2" s="75"/>
      <c r="F2" s="76"/>
      <c r="G2" s="76"/>
      <c r="H2" s="76"/>
      <c r="I2" s="76"/>
      <c r="J2" s="76"/>
      <c r="K2" s="76"/>
      <c r="L2" s="76"/>
      <c r="M2" s="76"/>
      <c r="N2" s="76"/>
      <c r="O2" s="76"/>
      <c r="P2" s="76"/>
      <c r="Q2" s="76"/>
      <c r="R2" s="76"/>
    </row>
    <row r="3" spans="1:74" ht="16.5" customHeight="1" x14ac:dyDescent="0.15">
      <c r="A3" s="87"/>
      <c r="B3" s="77"/>
      <c r="C3" s="75"/>
      <c r="D3" s="75"/>
      <c r="E3" s="75"/>
      <c r="F3" s="76"/>
      <c r="G3" s="76"/>
      <c r="H3" s="76"/>
      <c r="I3" s="76"/>
      <c r="J3" s="76"/>
      <c r="K3" s="76"/>
      <c r="L3" s="76"/>
      <c r="M3" s="76"/>
      <c r="N3" s="76"/>
      <c r="O3" s="76"/>
      <c r="P3" s="76"/>
      <c r="Q3" s="76"/>
      <c r="R3" s="76"/>
    </row>
    <row r="4" spans="1:74" ht="21.75" customHeight="1" x14ac:dyDescent="0.15">
      <c r="A4" s="87"/>
      <c r="B4" s="557" t="str">
        <f>記録簿４月!$B$4</f>
        <v>令和５年度初任者研修年間指導計画書用記録簿（単独校用）＜提出の必要なし＞</v>
      </c>
      <c r="C4" s="557"/>
      <c r="D4" s="557"/>
      <c r="E4" s="557"/>
      <c r="F4" s="557"/>
      <c r="G4" s="557"/>
      <c r="H4" s="557"/>
      <c r="I4" s="557"/>
      <c r="J4" s="557"/>
      <c r="K4" s="557"/>
      <c r="L4" s="557"/>
      <c r="M4" s="557"/>
      <c r="N4" s="557"/>
      <c r="O4" s="557"/>
      <c r="P4" s="557"/>
      <c r="Q4" s="557"/>
      <c r="R4" s="165"/>
    </row>
    <row r="5" spans="1:74" ht="3" customHeight="1" x14ac:dyDescent="0.15">
      <c r="A5" s="87"/>
      <c r="B5" s="76"/>
      <c r="C5" s="75"/>
      <c r="D5" s="75"/>
      <c r="E5" s="75"/>
      <c r="F5" s="76"/>
      <c r="G5" s="76"/>
      <c r="H5" s="76"/>
      <c r="I5" s="76"/>
      <c r="J5" s="76"/>
      <c r="K5" s="76"/>
      <c r="L5" s="76"/>
      <c r="M5" s="76"/>
      <c r="N5" s="76"/>
      <c r="O5" s="76"/>
      <c r="P5" s="76"/>
      <c r="Q5" s="76"/>
      <c r="R5" s="76"/>
    </row>
    <row r="6" spans="1:74" ht="24" customHeight="1" x14ac:dyDescent="0.15">
      <c r="A6" s="87"/>
      <c r="B6" s="420" t="str">
        <f>記録簿４月!B6</f>
        <v>学校名</v>
      </c>
      <c r="C6" s="421"/>
      <c r="D6" s="421" t="str">
        <f>記録簿４月!D6</f>
        <v>県立○○学校</v>
      </c>
      <c r="E6" s="421"/>
      <c r="F6" s="421"/>
      <c r="G6" s="421"/>
      <c r="H6" s="421"/>
      <c r="I6" s="421"/>
      <c r="J6" s="558"/>
      <c r="K6" s="436" t="str">
        <f>記録簿４月!K6</f>
        <v>校長名</v>
      </c>
      <c r="L6" s="437"/>
      <c r="M6" s="559" t="str">
        <f>記録簿４月!M6</f>
        <v>□□　□□</v>
      </c>
      <c r="N6" s="559"/>
      <c r="O6" s="559"/>
      <c r="P6" s="559"/>
      <c r="Q6" s="560"/>
      <c r="R6" s="166"/>
    </row>
    <row r="7" spans="1:74" ht="24" customHeight="1" x14ac:dyDescent="0.15">
      <c r="A7" s="87"/>
      <c r="B7" s="424" t="str">
        <f>記録簿４月!B7</f>
        <v>初任者</v>
      </c>
      <c r="C7" s="425"/>
      <c r="D7" s="430" t="str">
        <f>記録簿４月!D7</f>
        <v>氏 名</v>
      </c>
      <c r="E7" s="431"/>
      <c r="F7" s="431" t="str">
        <f>記録簿４月!F7</f>
        <v>○○　○○</v>
      </c>
      <c r="G7" s="431"/>
      <c r="H7" s="431"/>
      <c r="I7" s="431"/>
      <c r="J7" s="434"/>
      <c r="K7" s="438"/>
      <c r="L7" s="439"/>
      <c r="M7" s="561"/>
      <c r="N7" s="561"/>
      <c r="O7" s="561"/>
      <c r="P7" s="561"/>
      <c r="Q7" s="562"/>
      <c r="R7" s="166"/>
    </row>
    <row r="8" spans="1:74" ht="30" customHeight="1" x14ac:dyDescent="0.15">
      <c r="A8" s="87"/>
      <c r="B8" s="426"/>
      <c r="C8" s="427"/>
      <c r="D8" s="430" t="str">
        <f>記録簿４月!D8</f>
        <v>担当学年</v>
      </c>
      <c r="E8" s="434"/>
      <c r="F8" s="430" t="str">
        <f>記録簿４月!F8</f>
        <v>　○年○組（正・副）（　年所属）</v>
      </c>
      <c r="G8" s="431"/>
      <c r="H8" s="431"/>
      <c r="I8" s="431"/>
      <c r="J8" s="434"/>
      <c r="K8" s="369" t="str">
        <f>記録簿４月!K8</f>
        <v xml:space="preserve"> 校内指導教員
 職・氏名</v>
      </c>
      <c r="L8" s="370"/>
      <c r="M8" s="370" t="str">
        <f>記録簿４月!M8</f>
        <v>教諭</v>
      </c>
      <c r="N8" s="563" t="str">
        <f>記録簿４月!N8</f>
        <v>△△　△△</v>
      </c>
      <c r="O8" s="563"/>
      <c r="P8" s="563"/>
      <c r="Q8" s="564"/>
      <c r="R8" s="80"/>
      <c r="AM8" s="554" t="s">
        <v>94</v>
      </c>
      <c r="AN8" s="554" t="s">
        <v>94</v>
      </c>
      <c r="AO8" s="554" t="s">
        <v>94</v>
      </c>
      <c r="AP8" s="554" t="s">
        <v>94</v>
      </c>
      <c r="AQ8" s="554" t="s">
        <v>94</v>
      </c>
      <c r="AR8" s="554" t="s">
        <v>94</v>
      </c>
      <c r="AS8" s="554" t="s">
        <v>94</v>
      </c>
      <c r="AT8" s="554" t="s">
        <v>94</v>
      </c>
      <c r="BN8" s="555"/>
    </row>
    <row r="9" spans="1:74" ht="30" customHeight="1" x14ac:dyDescent="0.15">
      <c r="A9" s="87"/>
      <c r="B9" s="428"/>
      <c r="C9" s="429"/>
      <c r="D9" s="412" t="str">
        <f>記録簿４月!D9</f>
        <v>担当教科</v>
      </c>
      <c r="E9" s="413"/>
      <c r="F9" s="567" t="str">
        <f>記録簿４月!F9</f>
        <v>国語</v>
      </c>
      <c r="G9" s="568"/>
      <c r="H9" s="568"/>
      <c r="I9" s="568"/>
      <c r="J9" s="427"/>
      <c r="K9" s="371"/>
      <c r="L9" s="372"/>
      <c r="M9" s="372"/>
      <c r="N9" s="565"/>
      <c r="O9" s="565"/>
      <c r="P9" s="565"/>
      <c r="Q9" s="566"/>
      <c r="R9" s="80"/>
      <c r="AM9" s="554"/>
      <c r="AN9" s="554"/>
      <c r="AO9" s="554"/>
      <c r="AP9" s="554"/>
      <c r="AQ9" s="554"/>
      <c r="AR9" s="554"/>
      <c r="AS9" s="554"/>
      <c r="AT9" s="554"/>
      <c r="AV9" s="537" t="s">
        <v>80</v>
      </c>
      <c r="AW9" s="537" t="s">
        <v>80</v>
      </c>
      <c r="AX9" s="537" t="s">
        <v>80</v>
      </c>
      <c r="AY9" s="537" t="s">
        <v>80</v>
      </c>
      <c r="AZ9" s="537" t="s">
        <v>80</v>
      </c>
      <c r="BA9" s="537" t="s">
        <v>80</v>
      </c>
      <c r="BB9" s="537" t="s">
        <v>80</v>
      </c>
      <c r="BC9" s="537" t="s">
        <v>80</v>
      </c>
      <c r="BD9" s="167"/>
      <c r="BF9" s="538" t="s">
        <v>66</v>
      </c>
      <c r="BG9" s="538" t="s">
        <v>92</v>
      </c>
      <c r="BH9" s="538" t="s">
        <v>66</v>
      </c>
      <c r="BI9" s="538" t="s">
        <v>66</v>
      </c>
      <c r="BJ9" s="538" t="s">
        <v>66</v>
      </c>
      <c r="BK9" s="538" t="s">
        <v>66</v>
      </c>
      <c r="BL9" s="538" t="s">
        <v>66</v>
      </c>
      <c r="BM9" s="538" t="s">
        <v>66</v>
      </c>
      <c r="BN9" s="555"/>
    </row>
    <row r="10" spans="1:74" ht="9" customHeight="1" x14ac:dyDescent="0.15">
      <c r="A10" s="87"/>
      <c r="B10" s="78"/>
      <c r="C10" s="79"/>
      <c r="D10" s="79"/>
      <c r="E10" s="79"/>
      <c r="F10" s="78"/>
      <c r="G10" s="78"/>
      <c r="H10" s="78"/>
      <c r="I10" s="78"/>
      <c r="J10" s="88"/>
      <c r="K10" s="88"/>
      <c r="L10" s="88"/>
      <c r="M10" s="78"/>
      <c r="N10" s="78"/>
      <c r="O10" s="78"/>
      <c r="P10" s="78"/>
      <c r="Q10" s="78"/>
      <c r="R10" s="80"/>
      <c r="AM10" s="554"/>
      <c r="AN10" s="554"/>
      <c r="AO10" s="554"/>
      <c r="AP10" s="554"/>
      <c r="AQ10" s="554"/>
      <c r="AR10" s="554"/>
      <c r="AS10" s="554"/>
      <c r="AT10" s="554"/>
      <c r="AV10" s="537"/>
      <c r="AW10" s="537"/>
      <c r="AX10" s="537"/>
      <c r="AY10" s="537"/>
      <c r="AZ10" s="537"/>
      <c r="BA10" s="537"/>
      <c r="BB10" s="537"/>
      <c r="BC10" s="537"/>
      <c r="BD10" s="167"/>
      <c r="BF10" s="538"/>
      <c r="BG10" s="538"/>
      <c r="BH10" s="538"/>
      <c r="BI10" s="538"/>
      <c r="BJ10" s="538"/>
      <c r="BK10" s="538"/>
      <c r="BL10" s="538"/>
      <c r="BM10" s="538"/>
      <c r="BN10" s="555"/>
    </row>
    <row r="11" spans="1:74" ht="8.25" customHeight="1" x14ac:dyDescent="0.15">
      <c r="A11" s="168"/>
      <c r="B11" s="417"/>
      <c r="C11" s="417"/>
      <c r="D11" s="417"/>
      <c r="E11" s="417"/>
      <c r="F11" s="417"/>
      <c r="G11" s="417"/>
      <c r="H11" s="417"/>
      <c r="I11" s="417"/>
      <c r="J11" s="417"/>
      <c r="K11" s="417"/>
      <c r="L11" s="417"/>
      <c r="M11" s="417"/>
      <c r="N11" s="417"/>
      <c r="O11" s="417"/>
      <c r="P11" s="418"/>
      <c r="Q11" s="418"/>
      <c r="R11" s="81"/>
      <c r="S11" s="536" t="s">
        <v>67</v>
      </c>
      <c r="T11" s="169"/>
      <c r="U11" s="537" t="s">
        <v>62</v>
      </c>
      <c r="V11" s="537" t="s">
        <v>62</v>
      </c>
      <c r="W11" s="537" t="s">
        <v>62</v>
      </c>
      <c r="X11" s="537" t="s">
        <v>62</v>
      </c>
      <c r="Y11" s="537" t="s">
        <v>62</v>
      </c>
      <c r="Z11" s="537" t="s">
        <v>62</v>
      </c>
      <c r="AA11" s="537" t="s">
        <v>62</v>
      </c>
      <c r="AB11" s="537" t="s">
        <v>62</v>
      </c>
      <c r="AC11" s="170"/>
      <c r="AD11" s="537" t="s">
        <v>68</v>
      </c>
      <c r="AE11" s="537" t="s">
        <v>68</v>
      </c>
      <c r="AF11" s="537" t="s">
        <v>68</v>
      </c>
      <c r="AG11" s="537" t="s">
        <v>68</v>
      </c>
      <c r="AH11" s="537" t="s">
        <v>68</v>
      </c>
      <c r="AI11" s="537" t="s">
        <v>68</v>
      </c>
      <c r="AJ11" s="537" t="s">
        <v>68</v>
      </c>
      <c r="AK11" s="537" t="s">
        <v>68</v>
      </c>
      <c r="AL11" s="170"/>
      <c r="AM11" s="554"/>
      <c r="AN11" s="554"/>
      <c r="AO11" s="554"/>
      <c r="AP11" s="554"/>
      <c r="AQ11" s="554"/>
      <c r="AR11" s="554"/>
      <c r="AS11" s="554"/>
      <c r="AT11" s="554"/>
      <c r="AU11" s="170"/>
      <c r="AV11" s="537"/>
      <c r="AW11" s="537"/>
      <c r="AX11" s="537"/>
      <c r="AY11" s="537"/>
      <c r="AZ11" s="537"/>
      <c r="BA11" s="537"/>
      <c r="BB11" s="537"/>
      <c r="BC11" s="537"/>
      <c r="BD11" s="167"/>
      <c r="BE11" s="170"/>
      <c r="BF11" s="538"/>
      <c r="BG11" s="538"/>
      <c r="BH11" s="538"/>
      <c r="BI11" s="538"/>
      <c r="BJ11" s="538"/>
      <c r="BK11" s="538"/>
      <c r="BL11" s="538"/>
      <c r="BM11" s="538"/>
      <c r="BN11" s="555"/>
      <c r="BO11" s="535" t="s">
        <v>9</v>
      </c>
      <c r="BP11" s="535" t="s">
        <v>10</v>
      </c>
      <c r="BQ11" s="535" t="s">
        <v>11</v>
      </c>
      <c r="BR11" s="535" t="s">
        <v>27</v>
      </c>
      <c r="BS11" s="535" t="s">
        <v>28</v>
      </c>
      <c r="BT11" s="535" t="s">
        <v>29</v>
      </c>
      <c r="BU11" s="535" t="s">
        <v>69</v>
      </c>
      <c r="BV11" s="535" t="s">
        <v>70</v>
      </c>
    </row>
    <row r="12" spans="1:74" ht="35.25" customHeight="1" x14ac:dyDescent="0.15">
      <c r="A12" s="168"/>
      <c r="B12" s="394" t="s">
        <v>71</v>
      </c>
      <c r="C12" s="394"/>
      <c r="D12" s="394"/>
      <c r="E12" s="394"/>
      <c r="F12" s="394"/>
      <c r="G12" s="394"/>
      <c r="H12" s="394"/>
      <c r="I12" s="394"/>
      <c r="J12" s="394"/>
      <c r="K12" s="394"/>
      <c r="L12" s="394"/>
      <c r="M12" s="394"/>
      <c r="N12" s="394"/>
      <c r="O12" s="394"/>
      <c r="P12" s="394"/>
      <c r="Q12" s="394"/>
      <c r="R12" s="82"/>
      <c r="S12" s="536"/>
      <c r="T12" s="169"/>
      <c r="U12" s="537"/>
      <c r="V12" s="537"/>
      <c r="W12" s="537"/>
      <c r="X12" s="537"/>
      <c r="Y12" s="537"/>
      <c r="Z12" s="537"/>
      <c r="AA12" s="537"/>
      <c r="AB12" s="537"/>
      <c r="AC12" s="170"/>
      <c r="AD12" s="537"/>
      <c r="AE12" s="537"/>
      <c r="AF12" s="537"/>
      <c r="AG12" s="537"/>
      <c r="AH12" s="537"/>
      <c r="AI12" s="537"/>
      <c r="AJ12" s="537"/>
      <c r="AK12" s="537"/>
      <c r="AL12" s="170"/>
      <c r="AM12" s="554"/>
      <c r="AN12" s="554"/>
      <c r="AO12" s="554"/>
      <c r="AP12" s="554"/>
      <c r="AQ12" s="554"/>
      <c r="AR12" s="554"/>
      <c r="AS12" s="554"/>
      <c r="AT12" s="554"/>
      <c r="AU12" s="170"/>
      <c r="AV12" s="537"/>
      <c r="AW12" s="537"/>
      <c r="AX12" s="537"/>
      <c r="AY12" s="537"/>
      <c r="AZ12" s="537"/>
      <c r="BA12" s="537"/>
      <c r="BB12" s="537"/>
      <c r="BC12" s="537"/>
      <c r="BD12" s="167"/>
      <c r="BE12" s="170"/>
      <c r="BF12" s="538"/>
      <c r="BG12" s="538"/>
      <c r="BH12" s="538"/>
      <c r="BI12" s="538"/>
      <c r="BJ12" s="538"/>
      <c r="BK12" s="538"/>
      <c r="BL12" s="538"/>
      <c r="BM12" s="538"/>
      <c r="BN12" s="555"/>
      <c r="BO12" s="535"/>
      <c r="BP12" s="535"/>
      <c r="BQ12" s="535"/>
      <c r="BR12" s="535"/>
      <c r="BS12" s="535"/>
      <c r="BT12" s="535"/>
      <c r="BU12" s="535"/>
      <c r="BV12" s="535"/>
    </row>
    <row r="13" spans="1:74" ht="16.5" customHeight="1" x14ac:dyDescent="0.15">
      <c r="A13" s="168"/>
      <c r="B13" s="545" t="s">
        <v>72</v>
      </c>
      <c r="C13" s="547" t="s">
        <v>73</v>
      </c>
      <c r="D13" s="548"/>
      <c r="E13" s="363" t="s">
        <v>74</v>
      </c>
      <c r="F13" s="364"/>
      <c r="G13" s="364"/>
      <c r="H13" s="364"/>
      <c r="I13" s="364"/>
      <c r="J13" s="364"/>
      <c r="K13" s="550"/>
      <c r="L13" s="547" t="s">
        <v>75</v>
      </c>
      <c r="M13" s="553" t="s">
        <v>76</v>
      </c>
      <c r="N13" s="553"/>
      <c r="O13" s="539" t="s">
        <v>61</v>
      </c>
      <c r="P13" s="540"/>
      <c r="Q13" s="541"/>
      <c r="R13" s="171"/>
      <c r="S13" s="536"/>
      <c r="T13" s="169"/>
      <c r="U13" s="172">
        <v>1</v>
      </c>
      <c r="V13" s="172">
        <v>2</v>
      </c>
      <c r="W13" s="172">
        <v>3</v>
      </c>
      <c r="X13" s="172">
        <v>4</v>
      </c>
      <c r="Y13" s="172">
        <v>5</v>
      </c>
      <c r="Z13" s="172">
        <v>6</v>
      </c>
      <c r="AA13" s="172">
        <v>7</v>
      </c>
      <c r="AB13" s="172">
        <v>8</v>
      </c>
      <c r="AC13" s="170"/>
      <c r="AD13" s="172">
        <v>1</v>
      </c>
      <c r="AE13" s="170">
        <v>2</v>
      </c>
      <c r="AF13" s="172">
        <v>3</v>
      </c>
      <c r="AG13" s="170">
        <v>4</v>
      </c>
      <c r="AH13" s="172">
        <v>5</v>
      </c>
      <c r="AI13" s="170">
        <v>6</v>
      </c>
      <c r="AJ13" s="172">
        <v>7</v>
      </c>
      <c r="AK13" s="170">
        <v>8</v>
      </c>
      <c r="AL13" s="170"/>
      <c r="AM13" s="170">
        <v>1</v>
      </c>
      <c r="AN13" s="170">
        <v>2</v>
      </c>
      <c r="AO13" s="170">
        <v>3</v>
      </c>
      <c r="AP13" s="170">
        <v>4</v>
      </c>
      <c r="AQ13" s="170">
        <v>5</v>
      </c>
      <c r="AR13" s="170">
        <v>6</v>
      </c>
      <c r="AS13" s="170">
        <v>7</v>
      </c>
      <c r="AT13" s="170">
        <v>8</v>
      </c>
      <c r="AU13" s="170"/>
      <c r="AV13" s="172">
        <v>1</v>
      </c>
      <c r="AW13" s="170">
        <v>2</v>
      </c>
      <c r="AX13" s="170">
        <v>3</v>
      </c>
      <c r="AY13" s="170">
        <v>4</v>
      </c>
      <c r="AZ13" s="170">
        <v>5</v>
      </c>
      <c r="BA13" s="170">
        <v>6</v>
      </c>
      <c r="BB13" s="170">
        <v>7</v>
      </c>
      <c r="BC13" s="170">
        <v>8</v>
      </c>
      <c r="BD13" s="170"/>
      <c r="BE13" s="170"/>
      <c r="BF13" s="173">
        <v>1</v>
      </c>
      <c r="BG13" s="170">
        <v>2</v>
      </c>
      <c r="BH13" s="170">
        <v>3</v>
      </c>
      <c r="BI13" s="170">
        <v>4</v>
      </c>
      <c r="BJ13" s="170">
        <v>5</v>
      </c>
      <c r="BK13" s="170">
        <v>6</v>
      </c>
      <c r="BL13" s="170">
        <v>7</v>
      </c>
      <c r="BM13" s="170">
        <v>8</v>
      </c>
      <c r="BN13" s="172"/>
      <c r="BO13" s="535"/>
      <c r="BP13" s="535"/>
      <c r="BQ13" s="535"/>
      <c r="BR13" s="535"/>
      <c r="BS13" s="535"/>
      <c r="BT13" s="535"/>
      <c r="BU13" s="535"/>
      <c r="BV13" s="535"/>
    </row>
    <row r="14" spans="1:74" ht="16.5" customHeight="1" x14ac:dyDescent="0.15">
      <c r="A14" s="168"/>
      <c r="B14" s="546"/>
      <c r="C14" s="428"/>
      <c r="D14" s="549"/>
      <c r="E14" s="551"/>
      <c r="F14" s="528"/>
      <c r="G14" s="528"/>
      <c r="H14" s="528"/>
      <c r="I14" s="528"/>
      <c r="J14" s="528"/>
      <c r="K14" s="552"/>
      <c r="L14" s="428"/>
      <c r="M14" s="174" t="s">
        <v>77</v>
      </c>
      <c r="N14" s="175" t="s">
        <v>78</v>
      </c>
      <c r="O14" s="542"/>
      <c r="P14" s="543"/>
      <c r="Q14" s="544"/>
      <c r="R14" s="76"/>
      <c r="S14" s="536"/>
      <c r="T14" s="169"/>
      <c r="U14" s="172"/>
      <c r="V14" s="172"/>
      <c r="W14" s="172"/>
      <c r="X14" s="172"/>
      <c r="Y14" s="172"/>
      <c r="Z14" s="172"/>
      <c r="AA14" s="172"/>
      <c r="AB14" s="172"/>
      <c r="AC14" s="170"/>
      <c r="AD14" s="172"/>
      <c r="AE14" s="170"/>
      <c r="AF14" s="170"/>
      <c r="AG14" s="170"/>
      <c r="AH14" s="170"/>
      <c r="AI14" s="170"/>
      <c r="AJ14" s="170"/>
      <c r="AK14" s="170"/>
      <c r="AL14" s="170"/>
      <c r="AM14" s="170"/>
      <c r="AN14" s="170"/>
      <c r="AO14" s="170"/>
      <c r="AP14" s="170"/>
      <c r="AQ14" s="170"/>
      <c r="AR14" s="170"/>
      <c r="AS14" s="170"/>
      <c r="AT14" s="170"/>
      <c r="AU14" s="170"/>
      <c r="AV14" s="172"/>
      <c r="AW14" s="170"/>
      <c r="AX14" s="170"/>
      <c r="AY14" s="170"/>
      <c r="AZ14" s="170"/>
      <c r="BA14" s="170"/>
      <c r="BB14" s="170"/>
      <c r="BC14" s="170"/>
      <c r="BD14" s="170"/>
      <c r="BE14" s="170"/>
      <c r="BG14" s="170"/>
      <c r="BH14" s="170"/>
      <c r="BI14" s="170"/>
      <c r="BJ14" s="170"/>
      <c r="BK14" s="170"/>
      <c r="BL14" s="170"/>
      <c r="BM14" s="170"/>
      <c r="BN14" s="172"/>
      <c r="BO14" s="535"/>
      <c r="BP14" s="535"/>
      <c r="BQ14" s="535"/>
      <c r="BR14" s="535"/>
      <c r="BS14" s="535"/>
      <c r="BT14" s="535"/>
      <c r="BU14" s="535"/>
      <c r="BV14" s="535"/>
    </row>
    <row r="15" spans="1:74" s="185" customFormat="1" ht="24" customHeight="1" x14ac:dyDescent="0.15">
      <c r="A15" s="176"/>
      <c r="B15" s="177" t="s">
        <v>143</v>
      </c>
      <c r="C15" s="380"/>
      <c r="D15" s="381"/>
      <c r="E15" s="382"/>
      <c r="F15" s="383"/>
      <c r="G15" s="383"/>
      <c r="H15" s="383"/>
      <c r="I15" s="383"/>
      <c r="J15" s="383"/>
      <c r="K15" s="533"/>
      <c r="L15" s="92"/>
      <c r="M15" s="93"/>
      <c r="N15" s="94"/>
      <c r="O15" s="391"/>
      <c r="P15" s="392"/>
      <c r="Q15" s="393"/>
      <c r="R15" s="178"/>
      <c r="S15" s="179" t="str">
        <f>IF(L15=$U$11,$U$11&amp;M15,IF(L15=$AD$11,$AD$11&amp;M15,IF(L15=AM8,AM8&amp;M15,IF(L15=$AV$9,$AV$9&amp;M15,IF(L15=BF9,BF9&amp;M15,IF(L15="","",$BF$9&amp;M15))))))</f>
        <v/>
      </c>
      <c r="T15" s="179"/>
      <c r="U15" s="180">
        <f>COUNTIFS(L15,"校長",M15,"①")*$N15</f>
        <v>0</v>
      </c>
      <c r="V15" s="180">
        <f>COUNTIFS(L15,"校長",M15,"②")*$N15</f>
        <v>0</v>
      </c>
      <c r="W15" s="180">
        <f>COUNTIFS(L15,"校長",M15,"③")*$N15</f>
        <v>0</v>
      </c>
      <c r="X15" s="180">
        <f>COUNTIFS(L15,"校長",M15,"④")*$N15</f>
        <v>0</v>
      </c>
      <c r="Y15" s="180">
        <f>COUNTIFS(L15,"校長",M15,"⑤")*$N15</f>
        <v>0</v>
      </c>
      <c r="Z15" s="180">
        <f>COUNTIFS(L15,"校長",M15,"⑥")*$N15</f>
        <v>0</v>
      </c>
      <c r="AA15" s="180">
        <f>COUNTIFS(L15,"校長",M15,"⑦")*$N15</f>
        <v>0</v>
      </c>
      <c r="AB15" s="180">
        <f>COUNTIFS(L15,"校長",M15,"⑧")*$N15</f>
        <v>0</v>
      </c>
      <c r="AC15" s="181"/>
      <c r="AD15" s="180">
        <f t="shared" ref="AD15:AD42" si="0">COUNTIFS(L15,"教頭",M15,"①")*$N15</f>
        <v>0</v>
      </c>
      <c r="AE15" s="180">
        <f t="shared" ref="AE15:AE42" si="1">COUNTIFS(L15,"教頭",M15,"②")*$N15</f>
        <v>0</v>
      </c>
      <c r="AF15" s="180">
        <f t="shared" ref="AF15:AF42" si="2">COUNTIFS(L15,"教頭",M15,"③")*$N15</f>
        <v>0</v>
      </c>
      <c r="AG15" s="180">
        <f t="shared" ref="AG15:AG42" si="3">COUNTIFS(L15,"教頭",M15,"④")*$N15</f>
        <v>0</v>
      </c>
      <c r="AH15" s="180">
        <f t="shared" ref="AH15:AH42" si="4">COUNTIFS(L15,"教頭",M15,"⑤")*$N15</f>
        <v>0</v>
      </c>
      <c r="AI15" s="180">
        <f t="shared" ref="AI15:AI42" si="5">COUNTIFS(L15,"教頭",M15,"⑥")*$N15</f>
        <v>0</v>
      </c>
      <c r="AJ15" s="180">
        <f t="shared" ref="AJ15:AJ42" si="6">COUNTIFS(L15,"教頭",M15,"⑦")*$N15</f>
        <v>0</v>
      </c>
      <c r="AK15" s="180">
        <f t="shared" ref="AK15:AK42" si="7">COUNTIFS(L15,"教頭",M15,"⑧")*$N15</f>
        <v>0</v>
      </c>
      <c r="AL15" s="181"/>
      <c r="AM15" s="180">
        <f>COUNTIFS(L15,"校内指導教員",M15,"①")*$N15</f>
        <v>0</v>
      </c>
      <c r="AN15" s="180">
        <f>COUNTIFS(L15,"校内指導教員",M15,"②")*$N15</f>
        <v>0</v>
      </c>
      <c r="AO15" s="180">
        <f>COUNTIFS(L15,"校内指導教員",M15,"③")*$N15</f>
        <v>0</v>
      </c>
      <c r="AP15" s="180">
        <f>COUNTIFS(L15,"校内指導教員",M15,"④")*$N15</f>
        <v>0</v>
      </c>
      <c r="AQ15" s="180">
        <f>COUNTIFS(L15,"校内指導教員",M15,"⑤")*$N15</f>
        <v>0</v>
      </c>
      <c r="AR15" s="180">
        <f>COUNTIFS(L15,"校内指導教員",M15,"⑥")*$N15</f>
        <v>0</v>
      </c>
      <c r="AS15" s="180">
        <f>COUNTIFS(L15,"校内指導教員",M15,"⑦")*$N15</f>
        <v>0</v>
      </c>
      <c r="AT15" s="180">
        <f>COUNTIFS(L15,"校内指導教員",M15,"⑧")*$N15</f>
        <v>0</v>
      </c>
      <c r="AU15" s="181"/>
      <c r="AV15" s="180">
        <f>COUNTIFS(L15,"教科指導員",M15,"①")*$N15</f>
        <v>0</v>
      </c>
      <c r="AW15" s="180">
        <f>COUNTIFS(L15,"教科指導員",M15,"②")*$N15</f>
        <v>0</v>
      </c>
      <c r="AX15" s="180">
        <f>COUNTIFS(L15,"教科指導員",M15,"③")*$N15</f>
        <v>0</v>
      </c>
      <c r="AY15" s="180">
        <f>COUNTIFS(L15,"教科指導員",M15,"④")*$N15</f>
        <v>0</v>
      </c>
      <c r="AZ15" s="180">
        <f>COUNTIFS(L15,"教科指導員",M15,"⑤")*$N15</f>
        <v>0</v>
      </c>
      <c r="BA15" s="180">
        <f>COUNTIFS(L15,"教科指導員",M15,"⑥")*$N15</f>
        <v>0</v>
      </c>
      <c r="BB15" s="180">
        <f>COUNTIFS(L15,"教科指導員",M15,"⑦")*$N15</f>
        <v>0</v>
      </c>
      <c r="BC15" s="180">
        <f>COUNTIFS(L15,"教科指導員",M15,"⑧")*$N15</f>
        <v>0</v>
      </c>
      <c r="BD15" s="146"/>
      <c r="BE15" s="182">
        <f>SUM(U15:BD15)</f>
        <v>0</v>
      </c>
      <c r="BF15" s="182">
        <f>COUNTIFS(BE15,"0",M15,"①")*N15</f>
        <v>0</v>
      </c>
      <c r="BG15" s="182">
        <f>COUNTIFS(BE15,"0",M15,"②")*N15</f>
        <v>0</v>
      </c>
      <c r="BH15" s="182">
        <f>COUNTIFS(BE15,"0",M15,"③")*N15</f>
        <v>0</v>
      </c>
      <c r="BI15" s="182">
        <f>COUNTIFS(BE15,"0",M15,"④")*N15</f>
        <v>0</v>
      </c>
      <c r="BJ15" s="182">
        <f>COUNTIFS(BE15,"0",M15,"⑤")*N15</f>
        <v>0</v>
      </c>
      <c r="BK15" s="182">
        <f>COUNTIFS(BE15,"0",M15,"⑥")*N15</f>
        <v>0</v>
      </c>
      <c r="BL15" s="182">
        <f>COUNTIFS(BE15,"0",M15,"⑦")*N15</f>
        <v>0</v>
      </c>
      <c r="BM15" s="182">
        <f>COUNTIFS(BE15,"0",M15,"⑧")*N15</f>
        <v>0</v>
      </c>
      <c r="BN15" s="183"/>
      <c r="BO15" s="184">
        <f t="shared" ref="BO15:BO42" si="8">COUNTIF(M15,"①")*$N15</f>
        <v>0</v>
      </c>
      <c r="BP15" s="184">
        <f t="shared" ref="BP15:BP42" si="9">COUNTIF(M15,"②")*$N15</f>
        <v>0</v>
      </c>
      <c r="BQ15" s="184">
        <f t="shared" ref="BQ15:BQ42" si="10">COUNTIF(M15,"③")*$N15</f>
        <v>0</v>
      </c>
      <c r="BR15" s="184">
        <f t="shared" ref="BR15:BR42" si="11">COUNTIF(M15,"④")*$N15</f>
        <v>0</v>
      </c>
      <c r="BS15" s="184">
        <f t="shared" ref="BS15:BS42" si="12">COUNTIF(M15,"⑤")*$N15</f>
        <v>0</v>
      </c>
      <c r="BT15" s="184">
        <f t="shared" ref="BT15:BT42" si="13">COUNTIF(M15,"⑥")*$N15</f>
        <v>0</v>
      </c>
      <c r="BU15" s="184">
        <f t="shared" ref="BU15:BU42" si="14">COUNTIF(M15,"⑦")*$N15</f>
        <v>0</v>
      </c>
      <c r="BV15" s="184">
        <f t="shared" ref="BV15:BV42" si="15">COUNTIF(M15,"⑧")*$N15</f>
        <v>0</v>
      </c>
    </row>
    <row r="16" spans="1:74" s="185" customFormat="1" ht="24" customHeight="1" x14ac:dyDescent="0.15">
      <c r="A16" s="176"/>
      <c r="B16" s="186"/>
      <c r="C16" s="380"/>
      <c r="D16" s="381"/>
      <c r="E16" s="382"/>
      <c r="F16" s="383"/>
      <c r="G16" s="383"/>
      <c r="H16" s="383"/>
      <c r="I16" s="383"/>
      <c r="J16" s="383"/>
      <c r="K16" s="533"/>
      <c r="L16" s="92"/>
      <c r="M16" s="93"/>
      <c r="N16" s="94"/>
      <c r="O16" s="385"/>
      <c r="P16" s="386"/>
      <c r="Q16" s="387"/>
      <c r="R16" s="178"/>
      <c r="S16" s="179" t="str">
        <f>IF(L16=$U$11,$U$11&amp;M16,IF(L16=$AD$11,$AD$11&amp;M16,IF(L16=AM8,AM8&amp;M16,IF(L16=$AV$9,$AV$9&amp;M16,IF(L16=BF9,BF9&amp;M16,IF(L16="","",$BF$9&amp;M16))))))</f>
        <v/>
      </c>
      <c r="T16" s="179"/>
      <c r="U16" s="180">
        <f t="shared" ref="U16:U42" si="16">COUNTIFS(L16,"校長",M16,"①")*$N16</f>
        <v>0</v>
      </c>
      <c r="V16" s="180">
        <f t="shared" ref="V16:V42" si="17">COUNTIFS(L16,"校長",M16,"②")*$N16</f>
        <v>0</v>
      </c>
      <c r="W16" s="180">
        <f t="shared" ref="W16:W42" si="18">COUNTIFS(L16,"校長",M16,"③")*$N16</f>
        <v>0</v>
      </c>
      <c r="X16" s="180">
        <f t="shared" ref="X16:X42" si="19">COUNTIFS(L16,"校長",M16,"④")*$N16</f>
        <v>0</v>
      </c>
      <c r="Y16" s="180">
        <f t="shared" ref="Y16:Y42" si="20">COUNTIFS(L16,"校長",M16,"⑤")*$N16</f>
        <v>0</v>
      </c>
      <c r="Z16" s="180">
        <f t="shared" ref="Z16:Z42" si="21">COUNTIFS(L16,"校長",M16,"⑥")*$N16</f>
        <v>0</v>
      </c>
      <c r="AA16" s="180">
        <f t="shared" ref="AA16:AA42" si="22">COUNTIFS(L16,"校長",M16,"⑦")*$N16</f>
        <v>0</v>
      </c>
      <c r="AB16" s="180">
        <f t="shared" ref="AB16:AB42" si="23">COUNTIFS(L16,"校長",M16,"⑧")*$N16</f>
        <v>0</v>
      </c>
      <c r="AC16" s="181"/>
      <c r="AD16" s="180">
        <f t="shared" si="0"/>
        <v>0</v>
      </c>
      <c r="AE16" s="180">
        <f t="shared" si="1"/>
        <v>0</v>
      </c>
      <c r="AF16" s="180">
        <f t="shared" si="2"/>
        <v>0</v>
      </c>
      <c r="AG16" s="180">
        <f t="shared" si="3"/>
        <v>0</v>
      </c>
      <c r="AH16" s="180">
        <f t="shared" si="4"/>
        <v>0</v>
      </c>
      <c r="AI16" s="180">
        <f t="shared" si="5"/>
        <v>0</v>
      </c>
      <c r="AJ16" s="180">
        <f t="shared" si="6"/>
        <v>0</v>
      </c>
      <c r="AK16" s="180">
        <f t="shared" si="7"/>
        <v>0</v>
      </c>
      <c r="AL16" s="181"/>
      <c r="AM16" s="180">
        <f t="shared" ref="AM16:AM42" si="24">COUNTIFS(L16,"校内指導教員",M16,"①")*$N16</f>
        <v>0</v>
      </c>
      <c r="AN16" s="180">
        <f t="shared" ref="AN16:AN42" si="25">COUNTIFS(L16,"校内指導教員",M16,"②")*$N16</f>
        <v>0</v>
      </c>
      <c r="AO16" s="180">
        <f t="shared" ref="AO16:AO42" si="26">COUNTIFS(L16,"校内指導教員",M16,"③")*$N16</f>
        <v>0</v>
      </c>
      <c r="AP16" s="180">
        <f t="shared" ref="AP16:AP42" si="27">COUNTIFS(L16,"校内指導教員",M16,"④")*$N16</f>
        <v>0</v>
      </c>
      <c r="AQ16" s="180">
        <f t="shared" ref="AQ16:AQ42" si="28">COUNTIFS(L16,"校内指導教員",M16,"⑤")*$N16</f>
        <v>0</v>
      </c>
      <c r="AR16" s="180">
        <f t="shared" ref="AR16:AR42" si="29">COUNTIFS(L16,"校内指導教員",M16,"⑥")*$N16</f>
        <v>0</v>
      </c>
      <c r="AS16" s="180">
        <f t="shared" ref="AS16:AS42" si="30">COUNTIFS(L16,"校内指導教員",M16,"⑦")*$N16</f>
        <v>0</v>
      </c>
      <c r="AT16" s="180">
        <f t="shared" ref="AT16:AT42" si="31">COUNTIFS(L16,"校内指導教員",M16,"⑧")*$N16</f>
        <v>0</v>
      </c>
      <c r="AU16" s="181"/>
      <c r="AV16" s="180">
        <f t="shared" ref="AV16:AV42" si="32">COUNTIFS(L16,"教科指導員",M16,"①")*$N16</f>
        <v>0</v>
      </c>
      <c r="AW16" s="180">
        <f t="shared" ref="AW16:AW42" si="33">COUNTIFS(L16,"教科指導員",M16,"②")*$N16</f>
        <v>0</v>
      </c>
      <c r="AX16" s="180">
        <f t="shared" ref="AX16:AX42" si="34">COUNTIFS(L16,"教科指導員",M16,"③")*$N16</f>
        <v>0</v>
      </c>
      <c r="AY16" s="180">
        <f t="shared" ref="AY16:AY42" si="35">COUNTIFS(L16,"教科指導員",M16,"④")*$N16</f>
        <v>0</v>
      </c>
      <c r="AZ16" s="180">
        <f t="shared" ref="AZ16:AZ42" si="36">COUNTIFS(L16,"教科指導員",M16,"⑤")*$N16</f>
        <v>0</v>
      </c>
      <c r="BA16" s="180">
        <f t="shared" ref="BA16:BA42" si="37">COUNTIFS(L16,"教科指導員",M16,"⑥")*$N16</f>
        <v>0</v>
      </c>
      <c r="BB16" s="180">
        <f t="shared" ref="BB16:BB42" si="38">COUNTIFS(L16,"教科指導員",M16,"⑦")*$N16</f>
        <v>0</v>
      </c>
      <c r="BC16" s="180">
        <f t="shared" ref="BC16:BC42" si="39">COUNTIFS(L16,"教科指導員",M16,"⑧")*$N16</f>
        <v>0</v>
      </c>
      <c r="BD16" s="146"/>
      <c r="BE16" s="182">
        <f t="shared" ref="BE16:BE42" si="40">SUM(U16:BD16)</f>
        <v>0</v>
      </c>
      <c r="BF16" s="182">
        <f>COUNTIFS(BE16,"0",M16,"①")*N16</f>
        <v>0</v>
      </c>
      <c r="BG16" s="182">
        <f>COUNTIFS(BE16,"0",M16,"②")*N16</f>
        <v>0</v>
      </c>
      <c r="BH16" s="182">
        <f>COUNTIFS(BE16,"0",M16,"③")*N16</f>
        <v>0</v>
      </c>
      <c r="BI16" s="182">
        <f>COUNTIFS(BE16,"0",M16,"④")*N16</f>
        <v>0</v>
      </c>
      <c r="BJ16" s="182">
        <f>COUNTIFS(BE16,"0",M16,"⑤")*N16</f>
        <v>0</v>
      </c>
      <c r="BK16" s="182">
        <f>COUNTIFS(BE16,"0",M16,"⑥")*N16</f>
        <v>0</v>
      </c>
      <c r="BL16" s="182">
        <f>COUNTIFS(BE16,"0",M16,"⑦")*N16</f>
        <v>0</v>
      </c>
      <c r="BM16" s="182">
        <f>COUNTIFS(BE16,"0",M16,"⑧")*N16</f>
        <v>0</v>
      </c>
      <c r="BN16" s="183"/>
      <c r="BO16" s="184">
        <f t="shared" si="8"/>
        <v>0</v>
      </c>
      <c r="BP16" s="184">
        <f t="shared" si="9"/>
        <v>0</v>
      </c>
      <c r="BQ16" s="184">
        <f t="shared" si="10"/>
        <v>0</v>
      </c>
      <c r="BR16" s="184">
        <f t="shared" si="11"/>
        <v>0</v>
      </c>
      <c r="BS16" s="184">
        <f t="shared" si="12"/>
        <v>0</v>
      </c>
      <c r="BT16" s="184">
        <f t="shared" si="13"/>
        <v>0</v>
      </c>
      <c r="BU16" s="184">
        <f t="shared" si="14"/>
        <v>0</v>
      </c>
      <c r="BV16" s="184">
        <f t="shared" si="15"/>
        <v>0</v>
      </c>
    </row>
    <row r="17" spans="1:74" s="185" customFormat="1" ht="24" customHeight="1" x14ac:dyDescent="0.15">
      <c r="A17" s="176"/>
      <c r="B17" s="186"/>
      <c r="C17" s="380"/>
      <c r="D17" s="381"/>
      <c r="E17" s="382"/>
      <c r="F17" s="383"/>
      <c r="G17" s="383"/>
      <c r="H17" s="383"/>
      <c r="I17" s="383"/>
      <c r="J17" s="383"/>
      <c r="K17" s="533"/>
      <c r="L17" s="92"/>
      <c r="M17" s="93"/>
      <c r="N17" s="94"/>
      <c r="O17" s="385"/>
      <c r="P17" s="386"/>
      <c r="Q17" s="387"/>
      <c r="R17" s="178"/>
      <c r="S17" s="179" t="str">
        <f>IF(L17=$U$11,$U$11&amp;M17,IF(L17=$AD$11,$AD$11&amp;M17,IF(L17=AM8,AM8&amp;M17,IF(L17=$AV$9,$AV$9&amp;M17,IF(L17=BF9,BF9&amp;M17,IF(L17="","",$BF$9&amp;M17))))))</f>
        <v/>
      </c>
      <c r="T17" s="179"/>
      <c r="U17" s="180">
        <f t="shared" si="16"/>
        <v>0</v>
      </c>
      <c r="V17" s="180">
        <f t="shared" si="17"/>
        <v>0</v>
      </c>
      <c r="W17" s="180">
        <f t="shared" si="18"/>
        <v>0</v>
      </c>
      <c r="X17" s="180">
        <f t="shared" si="19"/>
        <v>0</v>
      </c>
      <c r="Y17" s="180">
        <f t="shared" si="20"/>
        <v>0</v>
      </c>
      <c r="Z17" s="180">
        <f t="shared" si="21"/>
        <v>0</v>
      </c>
      <c r="AA17" s="180">
        <f t="shared" si="22"/>
        <v>0</v>
      </c>
      <c r="AB17" s="180">
        <f t="shared" si="23"/>
        <v>0</v>
      </c>
      <c r="AC17" s="181"/>
      <c r="AD17" s="180">
        <f t="shared" si="0"/>
        <v>0</v>
      </c>
      <c r="AE17" s="180">
        <f t="shared" si="1"/>
        <v>0</v>
      </c>
      <c r="AF17" s="180">
        <f t="shared" si="2"/>
        <v>0</v>
      </c>
      <c r="AG17" s="180">
        <f t="shared" si="3"/>
        <v>0</v>
      </c>
      <c r="AH17" s="180">
        <f t="shared" si="4"/>
        <v>0</v>
      </c>
      <c r="AI17" s="180">
        <f t="shared" si="5"/>
        <v>0</v>
      </c>
      <c r="AJ17" s="180">
        <f t="shared" si="6"/>
        <v>0</v>
      </c>
      <c r="AK17" s="180">
        <f t="shared" si="7"/>
        <v>0</v>
      </c>
      <c r="AL17" s="181"/>
      <c r="AM17" s="180">
        <f t="shared" si="24"/>
        <v>0</v>
      </c>
      <c r="AN17" s="180">
        <f t="shared" si="25"/>
        <v>0</v>
      </c>
      <c r="AO17" s="180">
        <f t="shared" si="26"/>
        <v>0</v>
      </c>
      <c r="AP17" s="180">
        <f t="shared" si="27"/>
        <v>0</v>
      </c>
      <c r="AQ17" s="180">
        <f t="shared" si="28"/>
        <v>0</v>
      </c>
      <c r="AR17" s="180">
        <f t="shared" si="29"/>
        <v>0</v>
      </c>
      <c r="AS17" s="180">
        <f t="shared" si="30"/>
        <v>0</v>
      </c>
      <c r="AT17" s="180">
        <f t="shared" si="31"/>
        <v>0</v>
      </c>
      <c r="AU17" s="181"/>
      <c r="AV17" s="180">
        <f t="shared" si="32"/>
        <v>0</v>
      </c>
      <c r="AW17" s="180">
        <f t="shared" si="33"/>
        <v>0</v>
      </c>
      <c r="AX17" s="180">
        <f t="shared" si="34"/>
        <v>0</v>
      </c>
      <c r="AY17" s="180">
        <f t="shared" si="35"/>
        <v>0</v>
      </c>
      <c r="AZ17" s="180">
        <f t="shared" si="36"/>
        <v>0</v>
      </c>
      <c r="BA17" s="180">
        <f t="shared" si="37"/>
        <v>0</v>
      </c>
      <c r="BB17" s="180">
        <f t="shared" si="38"/>
        <v>0</v>
      </c>
      <c r="BC17" s="180">
        <f t="shared" si="39"/>
        <v>0</v>
      </c>
      <c r="BD17" s="146"/>
      <c r="BE17" s="182">
        <f t="shared" si="40"/>
        <v>0</v>
      </c>
      <c r="BF17" s="182">
        <f t="shared" ref="BF17:BF42" si="41">COUNTIFS(BE17,"0",M17,"①")*N17</f>
        <v>0</v>
      </c>
      <c r="BG17" s="182">
        <f t="shared" ref="BG17:BG42" si="42">COUNTIFS(BE17,"0",M17,"②")*N17</f>
        <v>0</v>
      </c>
      <c r="BH17" s="182">
        <f t="shared" ref="BH17:BH42" si="43">COUNTIFS(BE17,"0",M17,"③")*N17</f>
        <v>0</v>
      </c>
      <c r="BI17" s="182">
        <f t="shared" ref="BI17:BI42" si="44">COUNTIFS(BE17,"0",M17,"④")*N17</f>
        <v>0</v>
      </c>
      <c r="BJ17" s="182">
        <f t="shared" ref="BJ17:BJ42" si="45">COUNTIFS(BE17,"0",M17,"⑤")*N17</f>
        <v>0</v>
      </c>
      <c r="BK17" s="182">
        <f t="shared" ref="BK17:BK42" si="46">COUNTIFS(BE17,"0",M17,"⑥")*N17</f>
        <v>0</v>
      </c>
      <c r="BL17" s="182">
        <f t="shared" ref="BL17:BL42" si="47">COUNTIFS(BE17,"0",M17,"⑦")*N17</f>
        <v>0</v>
      </c>
      <c r="BM17" s="182">
        <f t="shared" ref="BM17:BM42" si="48">COUNTIFS(BE17,"0",M17,"⑧")*N17</f>
        <v>0</v>
      </c>
      <c r="BN17" s="183"/>
      <c r="BO17" s="184">
        <f t="shared" si="8"/>
        <v>0</v>
      </c>
      <c r="BP17" s="184">
        <f t="shared" si="9"/>
        <v>0</v>
      </c>
      <c r="BQ17" s="184">
        <f t="shared" si="10"/>
        <v>0</v>
      </c>
      <c r="BR17" s="184">
        <f t="shared" si="11"/>
        <v>0</v>
      </c>
      <c r="BS17" s="184">
        <f t="shared" si="12"/>
        <v>0</v>
      </c>
      <c r="BT17" s="184">
        <f t="shared" si="13"/>
        <v>0</v>
      </c>
      <c r="BU17" s="184">
        <f t="shared" si="14"/>
        <v>0</v>
      </c>
      <c r="BV17" s="184">
        <f t="shared" si="15"/>
        <v>0</v>
      </c>
    </row>
    <row r="18" spans="1:74" s="185" customFormat="1" ht="24" customHeight="1" x14ac:dyDescent="0.15">
      <c r="A18" s="176"/>
      <c r="B18" s="186"/>
      <c r="C18" s="380"/>
      <c r="D18" s="381"/>
      <c r="E18" s="382"/>
      <c r="F18" s="383"/>
      <c r="G18" s="383"/>
      <c r="H18" s="383"/>
      <c r="I18" s="383"/>
      <c r="J18" s="383"/>
      <c r="K18" s="533"/>
      <c r="L18" s="92"/>
      <c r="M18" s="93"/>
      <c r="N18" s="94"/>
      <c r="O18" s="385"/>
      <c r="P18" s="386"/>
      <c r="Q18" s="387"/>
      <c r="R18" s="178"/>
      <c r="S18" s="179" t="str">
        <f>IF(L18=$U$11,$U$11&amp;M18,IF(L18=$AD$11,$AD$11&amp;M18,IF(L18=AM8,AM8&amp;M18,IF(L18=$AV$9,$AV$9&amp;M18,IF(L18=BF9,BF9&amp;M18,IF(L18="","",$BF$9&amp;M18))))))</f>
        <v/>
      </c>
      <c r="T18" s="179"/>
      <c r="U18" s="180">
        <f t="shared" si="16"/>
        <v>0</v>
      </c>
      <c r="V18" s="180">
        <f t="shared" si="17"/>
        <v>0</v>
      </c>
      <c r="W18" s="180">
        <f t="shared" si="18"/>
        <v>0</v>
      </c>
      <c r="X18" s="180">
        <f t="shared" si="19"/>
        <v>0</v>
      </c>
      <c r="Y18" s="180">
        <f t="shared" si="20"/>
        <v>0</v>
      </c>
      <c r="Z18" s="180">
        <f t="shared" si="21"/>
        <v>0</v>
      </c>
      <c r="AA18" s="180">
        <f t="shared" si="22"/>
        <v>0</v>
      </c>
      <c r="AB18" s="180">
        <f t="shared" si="23"/>
        <v>0</v>
      </c>
      <c r="AC18" s="181"/>
      <c r="AD18" s="180">
        <f t="shared" si="0"/>
        <v>0</v>
      </c>
      <c r="AE18" s="180">
        <f t="shared" si="1"/>
        <v>0</v>
      </c>
      <c r="AF18" s="180">
        <f t="shared" si="2"/>
        <v>0</v>
      </c>
      <c r="AG18" s="180">
        <f t="shared" si="3"/>
        <v>0</v>
      </c>
      <c r="AH18" s="180">
        <f t="shared" si="4"/>
        <v>0</v>
      </c>
      <c r="AI18" s="180">
        <f t="shared" si="5"/>
        <v>0</v>
      </c>
      <c r="AJ18" s="180">
        <f t="shared" si="6"/>
        <v>0</v>
      </c>
      <c r="AK18" s="180">
        <f t="shared" si="7"/>
        <v>0</v>
      </c>
      <c r="AL18" s="181"/>
      <c r="AM18" s="180">
        <f t="shared" si="24"/>
        <v>0</v>
      </c>
      <c r="AN18" s="180">
        <f t="shared" si="25"/>
        <v>0</v>
      </c>
      <c r="AO18" s="180">
        <f t="shared" si="26"/>
        <v>0</v>
      </c>
      <c r="AP18" s="180">
        <f t="shared" si="27"/>
        <v>0</v>
      </c>
      <c r="AQ18" s="180">
        <f t="shared" si="28"/>
        <v>0</v>
      </c>
      <c r="AR18" s="180">
        <f t="shared" si="29"/>
        <v>0</v>
      </c>
      <c r="AS18" s="180">
        <f t="shared" si="30"/>
        <v>0</v>
      </c>
      <c r="AT18" s="180">
        <f t="shared" si="31"/>
        <v>0</v>
      </c>
      <c r="AU18" s="181"/>
      <c r="AV18" s="180">
        <f t="shared" si="32"/>
        <v>0</v>
      </c>
      <c r="AW18" s="180">
        <f t="shared" si="33"/>
        <v>0</v>
      </c>
      <c r="AX18" s="180">
        <f t="shared" si="34"/>
        <v>0</v>
      </c>
      <c r="AY18" s="180">
        <f t="shared" si="35"/>
        <v>0</v>
      </c>
      <c r="AZ18" s="180">
        <f t="shared" si="36"/>
        <v>0</v>
      </c>
      <c r="BA18" s="180">
        <f t="shared" si="37"/>
        <v>0</v>
      </c>
      <c r="BB18" s="180">
        <f t="shared" si="38"/>
        <v>0</v>
      </c>
      <c r="BC18" s="180">
        <f t="shared" si="39"/>
        <v>0</v>
      </c>
      <c r="BD18" s="146"/>
      <c r="BE18" s="182">
        <f t="shared" si="40"/>
        <v>0</v>
      </c>
      <c r="BF18" s="182">
        <f t="shared" si="41"/>
        <v>0</v>
      </c>
      <c r="BG18" s="182">
        <f t="shared" si="42"/>
        <v>0</v>
      </c>
      <c r="BH18" s="182">
        <f t="shared" si="43"/>
        <v>0</v>
      </c>
      <c r="BI18" s="182">
        <f t="shared" si="44"/>
        <v>0</v>
      </c>
      <c r="BJ18" s="182">
        <f t="shared" si="45"/>
        <v>0</v>
      </c>
      <c r="BK18" s="182">
        <f t="shared" si="46"/>
        <v>0</v>
      </c>
      <c r="BL18" s="182">
        <f t="shared" si="47"/>
        <v>0</v>
      </c>
      <c r="BM18" s="182">
        <f t="shared" si="48"/>
        <v>0</v>
      </c>
      <c r="BN18" s="183"/>
      <c r="BO18" s="184">
        <f t="shared" si="8"/>
        <v>0</v>
      </c>
      <c r="BP18" s="184">
        <f t="shared" si="9"/>
        <v>0</v>
      </c>
      <c r="BQ18" s="184">
        <f t="shared" si="10"/>
        <v>0</v>
      </c>
      <c r="BR18" s="184">
        <f t="shared" si="11"/>
        <v>0</v>
      </c>
      <c r="BS18" s="184">
        <f t="shared" si="12"/>
        <v>0</v>
      </c>
      <c r="BT18" s="184">
        <f t="shared" si="13"/>
        <v>0</v>
      </c>
      <c r="BU18" s="184">
        <f t="shared" si="14"/>
        <v>0</v>
      </c>
      <c r="BV18" s="184">
        <f t="shared" si="15"/>
        <v>0</v>
      </c>
    </row>
    <row r="19" spans="1:74" s="185" customFormat="1" ht="24" customHeight="1" x14ac:dyDescent="0.15">
      <c r="A19" s="176"/>
      <c r="B19" s="187"/>
      <c r="C19" s="380"/>
      <c r="D19" s="381"/>
      <c r="E19" s="382"/>
      <c r="F19" s="383"/>
      <c r="G19" s="383"/>
      <c r="H19" s="383"/>
      <c r="I19" s="383"/>
      <c r="J19" s="383"/>
      <c r="K19" s="533"/>
      <c r="L19" s="92"/>
      <c r="M19" s="93"/>
      <c r="N19" s="94"/>
      <c r="O19" s="385"/>
      <c r="P19" s="386"/>
      <c r="Q19" s="387"/>
      <c r="R19" s="178"/>
      <c r="S19" s="179" t="str">
        <f>IF(L19=$U$11,$U$11&amp;M19,IF(L19=$AD$11,$AD$11&amp;M19,IF(L19=AM8,AM8&amp;M19,IF(L19=$AV$9,$AV$9&amp;M19,IF(L19=BF9,BF9&amp;M19,IF(L19="","",$BF$9&amp;M19))))))</f>
        <v/>
      </c>
      <c r="T19" s="179"/>
      <c r="U19" s="180">
        <f t="shared" si="16"/>
        <v>0</v>
      </c>
      <c r="V19" s="180">
        <f t="shared" si="17"/>
        <v>0</v>
      </c>
      <c r="W19" s="180">
        <f t="shared" si="18"/>
        <v>0</v>
      </c>
      <c r="X19" s="180">
        <f t="shared" si="19"/>
        <v>0</v>
      </c>
      <c r="Y19" s="180">
        <f t="shared" si="20"/>
        <v>0</v>
      </c>
      <c r="Z19" s="180">
        <f t="shared" si="21"/>
        <v>0</v>
      </c>
      <c r="AA19" s="180">
        <f t="shared" si="22"/>
        <v>0</v>
      </c>
      <c r="AB19" s="180">
        <f t="shared" si="23"/>
        <v>0</v>
      </c>
      <c r="AC19" s="181"/>
      <c r="AD19" s="180">
        <f t="shared" si="0"/>
        <v>0</v>
      </c>
      <c r="AE19" s="180">
        <f t="shared" si="1"/>
        <v>0</v>
      </c>
      <c r="AF19" s="180">
        <f t="shared" si="2"/>
        <v>0</v>
      </c>
      <c r="AG19" s="180">
        <f t="shared" si="3"/>
        <v>0</v>
      </c>
      <c r="AH19" s="180">
        <f t="shared" si="4"/>
        <v>0</v>
      </c>
      <c r="AI19" s="180">
        <f t="shared" si="5"/>
        <v>0</v>
      </c>
      <c r="AJ19" s="180">
        <f t="shared" si="6"/>
        <v>0</v>
      </c>
      <c r="AK19" s="180">
        <f t="shared" si="7"/>
        <v>0</v>
      </c>
      <c r="AL19" s="181"/>
      <c r="AM19" s="180">
        <f t="shared" si="24"/>
        <v>0</v>
      </c>
      <c r="AN19" s="180">
        <f t="shared" si="25"/>
        <v>0</v>
      </c>
      <c r="AO19" s="180">
        <f t="shared" si="26"/>
        <v>0</v>
      </c>
      <c r="AP19" s="180">
        <f t="shared" si="27"/>
        <v>0</v>
      </c>
      <c r="AQ19" s="180">
        <f t="shared" si="28"/>
        <v>0</v>
      </c>
      <c r="AR19" s="180">
        <f t="shared" si="29"/>
        <v>0</v>
      </c>
      <c r="AS19" s="180">
        <f t="shared" si="30"/>
        <v>0</v>
      </c>
      <c r="AT19" s="180">
        <f t="shared" si="31"/>
        <v>0</v>
      </c>
      <c r="AU19" s="181"/>
      <c r="AV19" s="180">
        <f t="shared" si="32"/>
        <v>0</v>
      </c>
      <c r="AW19" s="180">
        <f t="shared" si="33"/>
        <v>0</v>
      </c>
      <c r="AX19" s="180">
        <f t="shared" si="34"/>
        <v>0</v>
      </c>
      <c r="AY19" s="180">
        <f t="shared" si="35"/>
        <v>0</v>
      </c>
      <c r="AZ19" s="180">
        <f t="shared" si="36"/>
        <v>0</v>
      </c>
      <c r="BA19" s="180">
        <f t="shared" si="37"/>
        <v>0</v>
      </c>
      <c r="BB19" s="180">
        <f t="shared" si="38"/>
        <v>0</v>
      </c>
      <c r="BC19" s="180">
        <f t="shared" si="39"/>
        <v>0</v>
      </c>
      <c r="BD19" s="146"/>
      <c r="BE19" s="182">
        <f t="shared" si="40"/>
        <v>0</v>
      </c>
      <c r="BF19" s="182">
        <f t="shared" si="41"/>
        <v>0</v>
      </c>
      <c r="BG19" s="182">
        <f t="shared" si="42"/>
        <v>0</v>
      </c>
      <c r="BH19" s="182">
        <f t="shared" si="43"/>
        <v>0</v>
      </c>
      <c r="BI19" s="182">
        <f t="shared" si="44"/>
        <v>0</v>
      </c>
      <c r="BJ19" s="182">
        <f t="shared" si="45"/>
        <v>0</v>
      </c>
      <c r="BK19" s="182">
        <f t="shared" si="46"/>
        <v>0</v>
      </c>
      <c r="BL19" s="182">
        <f t="shared" si="47"/>
        <v>0</v>
      </c>
      <c r="BM19" s="182">
        <f t="shared" si="48"/>
        <v>0</v>
      </c>
      <c r="BN19" s="183"/>
      <c r="BO19" s="184">
        <f t="shared" si="8"/>
        <v>0</v>
      </c>
      <c r="BP19" s="184">
        <f t="shared" si="9"/>
        <v>0</v>
      </c>
      <c r="BQ19" s="184">
        <f t="shared" si="10"/>
        <v>0</v>
      </c>
      <c r="BR19" s="184">
        <f t="shared" si="11"/>
        <v>0</v>
      </c>
      <c r="BS19" s="184">
        <f t="shared" si="12"/>
        <v>0</v>
      </c>
      <c r="BT19" s="184">
        <f t="shared" si="13"/>
        <v>0</v>
      </c>
      <c r="BU19" s="184">
        <f t="shared" si="14"/>
        <v>0</v>
      </c>
      <c r="BV19" s="184">
        <f t="shared" si="15"/>
        <v>0</v>
      </c>
    </row>
    <row r="20" spans="1:74" s="185" customFormat="1" ht="24" customHeight="1" x14ac:dyDescent="0.15">
      <c r="A20" s="176"/>
      <c r="B20" s="186"/>
      <c r="C20" s="380"/>
      <c r="D20" s="381"/>
      <c r="E20" s="382"/>
      <c r="F20" s="383"/>
      <c r="G20" s="383"/>
      <c r="H20" s="383"/>
      <c r="I20" s="383"/>
      <c r="J20" s="383"/>
      <c r="K20" s="533"/>
      <c r="L20" s="92"/>
      <c r="M20" s="93"/>
      <c r="N20" s="94"/>
      <c r="O20" s="385"/>
      <c r="P20" s="386"/>
      <c r="Q20" s="387"/>
      <c r="R20" s="178"/>
      <c r="S20" s="179" t="str">
        <f>IF(L20=$U$11,$U$11&amp;M20,IF(L20=$AD$11,$AD$11&amp;M20,IF(L20=AM8,AM8&amp;M20,IF(L20=$AV$9,$AV$9&amp;M20,IF(L20=BF9,BF9&amp;M20,IF(L20="","",$BF$9&amp;M20))))))</f>
        <v/>
      </c>
      <c r="T20" s="179"/>
      <c r="U20" s="180">
        <f t="shared" si="16"/>
        <v>0</v>
      </c>
      <c r="V20" s="180">
        <f t="shared" si="17"/>
        <v>0</v>
      </c>
      <c r="W20" s="180">
        <f t="shared" si="18"/>
        <v>0</v>
      </c>
      <c r="X20" s="180">
        <f t="shared" si="19"/>
        <v>0</v>
      </c>
      <c r="Y20" s="180">
        <f t="shared" si="20"/>
        <v>0</v>
      </c>
      <c r="Z20" s="180">
        <f t="shared" si="21"/>
        <v>0</v>
      </c>
      <c r="AA20" s="180">
        <f t="shared" si="22"/>
        <v>0</v>
      </c>
      <c r="AB20" s="180">
        <f t="shared" si="23"/>
        <v>0</v>
      </c>
      <c r="AC20" s="181"/>
      <c r="AD20" s="180">
        <f t="shared" si="0"/>
        <v>0</v>
      </c>
      <c r="AE20" s="180">
        <f t="shared" si="1"/>
        <v>0</v>
      </c>
      <c r="AF20" s="180">
        <f t="shared" si="2"/>
        <v>0</v>
      </c>
      <c r="AG20" s="180">
        <f t="shared" si="3"/>
        <v>0</v>
      </c>
      <c r="AH20" s="180">
        <f t="shared" si="4"/>
        <v>0</v>
      </c>
      <c r="AI20" s="180">
        <f t="shared" si="5"/>
        <v>0</v>
      </c>
      <c r="AJ20" s="180">
        <f t="shared" si="6"/>
        <v>0</v>
      </c>
      <c r="AK20" s="180">
        <f t="shared" si="7"/>
        <v>0</v>
      </c>
      <c r="AL20" s="181"/>
      <c r="AM20" s="180">
        <f t="shared" si="24"/>
        <v>0</v>
      </c>
      <c r="AN20" s="180">
        <f t="shared" si="25"/>
        <v>0</v>
      </c>
      <c r="AO20" s="180">
        <f t="shared" si="26"/>
        <v>0</v>
      </c>
      <c r="AP20" s="180">
        <f t="shared" si="27"/>
        <v>0</v>
      </c>
      <c r="AQ20" s="180">
        <f t="shared" si="28"/>
        <v>0</v>
      </c>
      <c r="AR20" s="180">
        <f t="shared" si="29"/>
        <v>0</v>
      </c>
      <c r="AS20" s="180">
        <f t="shared" si="30"/>
        <v>0</v>
      </c>
      <c r="AT20" s="180">
        <f t="shared" si="31"/>
        <v>0</v>
      </c>
      <c r="AU20" s="181"/>
      <c r="AV20" s="180">
        <f t="shared" si="32"/>
        <v>0</v>
      </c>
      <c r="AW20" s="180">
        <f t="shared" si="33"/>
        <v>0</v>
      </c>
      <c r="AX20" s="180">
        <f t="shared" si="34"/>
        <v>0</v>
      </c>
      <c r="AY20" s="180">
        <f t="shared" si="35"/>
        <v>0</v>
      </c>
      <c r="AZ20" s="180">
        <f t="shared" si="36"/>
        <v>0</v>
      </c>
      <c r="BA20" s="180">
        <f t="shared" si="37"/>
        <v>0</v>
      </c>
      <c r="BB20" s="180">
        <f t="shared" si="38"/>
        <v>0</v>
      </c>
      <c r="BC20" s="180">
        <f t="shared" si="39"/>
        <v>0</v>
      </c>
      <c r="BD20" s="146"/>
      <c r="BE20" s="182">
        <f t="shared" si="40"/>
        <v>0</v>
      </c>
      <c r="BF20" s="182">
        <f t="shared" si="41"/>
        <v>0</v>
      </c>
      <c r="BG20" s="182">
        <f t="shared" si="42"/>
        <v>0</v>
      </c>
      <c r="BH20" s="182">
        <f t="shared" si="43"/>
        <v>0</v>
      </c>
      <c r="BI20" s="182">
        <f t="shared" si="44"/>
        <v>0</v>
      </c>
      <c r="BJ20" s="182">
        <f t="shared" si="45"/>
        <v>0</v>
      </c>
      <c r="BK20" s="182">
        <f t="shared" si="46"/>
        <v>0</v>
      </c>
      <c r="BL20" s="182">
        <f t="shared" si="47"/>
        <v>0</v>
      </c>
      <c r="BM20" s="182">
        <f t="shared" si="48"/>
        <v>0</v>
      </c>
      <c r="BN20" s="183"/>
      <c r="BO20" s="184">
        <f t="shared" si="8"/>
        <v>0</v>
      </c>
      <c r="BP20" s="184">
        <f t="shared" si="9"/>
        <v>0</v>
      </c>
      <c r="BQ20" s="184">
        <f t="shared" si="10"/>
        <v>0</v>
      </c>
      <c r="BR20" s="184">
        <f t="shared" si="11"/>
        <v>0</v>
      </c>
      <c r="BS20" s="184">
        <f t="shared" si="12"/>
        <v>0</v>
      </c>
      <c r="BT20" s="184">
        <f t="shared" si="13"/>
        <v>0</v>
      </c>
      <c r="BU20" s="184">
        <f t="shared" si="14"/>
        <v>0</v>
      </c>
      <c r="BV20" s="184">
        <f t="shared" si="15"/>
        <v>0</v>
      </c>
    </row>
    <row r="21" spans="1:74" s="185" customFormat="1" ht="24" customHeight="1" x14ac:dyDescent="0.15">
      <c r="A21" s="176"/>
      <c r="B21" s="187"/>
      <c r="C21" s="380"/>
      <c r="D21" s="381"/>
      <c r="E21" s="382"/>
      <c r="F21" s="383"/>
      <c r="G21" s="383"/>
      <c r="H21" s="383"/>
      <c r="I21" s="383"/>
      <c r="J21" s="383"/>
      <c r="K21" s="569"/>
      <c r="L21" s="92"/>
      <c r="M21" s="93"/>
      <c r="N21" s="94"/>
      <c r="O21" s="385"/>
      <c r="P21" s="386"/>
      <c r="Q21" s="387"/>
      <c r="R21" s="178"/>
      <c r="S21" s="179" t="str">
        <f>IF(L21=$U$11,$U$11&amp;M21,IF(L21=$AD$11,$AD$11&amp;M21,IF(L21=AM8,AM8&amp;M21,IF(L21=$AV$9,$AV$9&amp;M21,IF(L21=BF9,BF9&amp;M21,IF(L21="","",$BF$9&amp;M21))))))</f>
        <v/>
      </c>
      <c r="T21" s="179"/>
      <c r="U21" s="180">
        <f t="shared" si="16"/>
        <v>0</v>
      </c>
      <c r="V21" s="180">
        <f t="shared" si="17"/>
        <v>0</v>
      </c>
      <c r="W21" s="180">
        <f t="shared" si="18"/>
        <v>0</v>
      </c>
      <c r="X21" s="180">
        <f t="shared" si="19"/>
        <v>0</v>
      </c>
      <c r="Y21" s="180">
        <f t="shared" si="20"/>
        <v>0</v>
      </c>
      <c r="Z21" s="180">
        <f t="shared" si="21"/>
        <v>0</v>
      </c>
      <c r="AA21" s="180">
        <f t="shared" si="22"/>
        <v>0</v>
      </c>
      <c r="AB21" s="180">
        <f t="shared" si="23"/>
        <v>0</v>
      </c>
      <c r="AC21" s="181"/>
      <c r="AD21" s="180">
        <f t="shared" si="0"/>
        <v>0</v>
      </c>
      <c r="AE21" s="180">
        <f t="shared" si="1"/>
        <v>0</v>
      </c>
      <c r="AF21" s="180">
        <f t="shared" si="2"/>
        <v>0</v>
      </c>
      <c r="AG21" s="180">
        <f t="shared" si="3"/>
        <v>0</v>
      </c>
      <c r="AH21" s="180">
        <f t="shared" si="4"/>
        <v>0</v>
      </c>
      <c r="AI21" s="180">
        <f t="shared" si="5"/>
        <v>0</v>
      </c>
      <c r="AJ21" s="180">
        <f t="shared" si="6"/>
        <v>0</v>
      </c>
      <c r="AK21" s="180">
        <f t="shared" si="7"/>
        <v>0</v>
      </c>
      <c r="AL21" s="181"/>
      <c r="AM21" s="180">
        <f t="shared" si="24"/>
        <v>0</v>
      </c>
      <c r="AN21" s="180">
        <f t="shared" si="25"/>
        <v>0</v>
      </c>
      <c r="AO21" s="180">
        <f t="shared" si="26"/>
        <v>0</v>
      </c>
      <c r="AP21" s="180">
        <f t="shared" si="27"/>
        <v>0</v>
      </c>
      <c r="AQ21" s="180">
        <f t="shared" si="28"/>
        <v>0</v>
      </c>
      <c r="AR21" s="180">
        <f t="shared" si="29"/>
        <v>0</v>
      </c>
      <c r="AS21" s="180">
        <f t="shared" si="30"/>
        <v>0</v>
      </c>
      <c r="AT21" s="180">
        <f t="shared" si="31"/>
        <v>0</v>
      </c>
      <c r="AU21" s="181"/>
      <c r="AV21" s="180">
        <f t="shared" si="32"/>
        <v>0</v>
      </c>
      <c r="AW21" s="180">
        <f t="shared" si="33"/>
        <v>0</v>
      </c>
      <c r="AX21" s="180">
        <f t="shared" si="34"/>
        <v>0</v>
      </c>
      <c r="AY21" s="180">
        <f t="shared" si="35"/>
        <v>0</v>
      </c>
      <c r="AZ21" s="180">
        <f t="shared" si="36"/>
        <v>0</v>
      </c>
      <c r="BA21" s="180">
        <f t="shared" si="37"/>
        <v>0</v>
      </c>
      <c r="BB21" s="180">
        <f t="shared" si="38"/>
        <v>0</v>
      </c>
      <c r="BC21" s="180">
        <f t="shared" si="39"/>
        <v>0</v>
      </c>
      <c r="BD21" s="146"/>
      <c r="BE21" s="182">
        <f t="shared" si="40"/>
        <v>0</v>
      </c>
      <c r="BF21" s="182">
        <f t="shared" si="41"/>
        <v>0</v>
      </c>
      <c r="BG21" s="182">
        <f t="shared" si="42"/>
        <v>0</v>
      </c>
      <c r="BH21" s="182">
        <f t="shared" si="43"/>
        <v>0</v>
      </c>
      <c r="BI21" s="182">
        <f t="shared" si="44"/>
        <v>0</v>
      </c>
      <c r="BJ21" s="182">
        <f t="shared" si="45"/>
        <v>0</v>
      </c>
      <c r="BK21" s="182">
        <f t="shared" si="46"/>
        <v>0</v>
      </c>
      <c r="BL21" s="182">
        <f t="shared" si="47"/>
        <v>0</v>
      </c>
      <c r="BM21" s="182">
        <f t="shared" si="48"/>
        <v>0</v>
      </c>
      <c r="BN21" s="183"/>
      <c r="BO21" s="184">
        <f t="shared" si="8"/>
        <v>0</v>
      </c>
      <c r="BP21" s="184">
        <f t="shared" si="9"/>
        <v>0</v>
      </c>
      <c r="BQ21" s="184">
        <f t="shared" si="10"/>
        <v>0</v>
      </c>
      <c r="BR21" s="184">
        <f t="shared" si="11"/>
        <v>0</v>
      </c>
      <c r="BS21" s="184">
        <f t="shared" si="12"/>
        <v>0</v>
      </c>
      <c r="BT21" s="184">
        <f t="shared" si="13"/>
        <v>0</v>
      </c>
      <c r="BU21" s="184">
        <f t="shared" si="14"/>
        <v>0</v>
      </c>
      <c r="BV21" s="184">
        <f t="shared" si="15"/>
        <v>0</v>
      </c>
    </row>
    <row r="22" spans="1:74" s="185" customFormat="1" ht="24" customHeight="1" x14ac:dyDescent="0.15">
      <c r="A22" s="176"/>
      <c r="B22" s="186"/>
      <c r="C22" s="380"/>
      <c r="D22" s="381"/>
      <c r="E22" s="382"/>
      <c r="F22" s="383"/>
      <c r="G22" s="383"/>
      <c r="H22" s="383"/>
      <c r="I22" s="383"/>
      <c r="J22" s="383"/>
      <c r="K22" s="569"/>
      <c r="L22" s="92"/>
      <c r="M22" s="93"/>
      <c r="N22" s="94"/>
      <c r="O22" s="385"/>
      <c r="P22" s="386"/>
      <c r="Q22" s="387"/>
      <c r="R22" s="188"/>
      <c r="S22" s="179" t="str">
        <f>IF(L22=$U$11,$U$11&amp;M22,IF(L22=$AD$11,$AD$11&amp;M22,IF(L22=AM8,AM8&amp;M22,IF(L22=$AV$9,$AV$9&amp;M22,IF(L22=BF9,BF9&amp;M22,IF(L22="","",$BF$9&amp;M22))))))</f>
        <v/>
      </c>
      <c r="T22" s="179"/>
      <c r="U22" s="180">
        <f t="shared" si="16"/>
        <v>0</v>
      </c>
      <c r="V22" s="180">
        <f t="shared" si="17"/>
        <v>0</v>
      </c>
      <c r="W22" s="180">
        <f t="shared" si="18"/>
        <v>0</v>
      </c>
      <c r="X22" s="180">
        <f t="shared" si="19"/>
        <v>0</v>
      </c>
      <c r="Y22" s="180">
        <f t="shared" si="20"/>
        <v>0</v>
      </c>
      <c r="Z22" s="180">
        <f t="shared" si="21"/>
        <v>0</v>
      </c>
      <c r="AA22" s="180">
        <f t="shared" si="22"/>
        <v>0</v>
      </c>
      <c r="AB22" s="180">
        <f t="shared" si="23"/>
        <v>0</v>
      </c>
      <c r="AC22" s="181"/>
      <c r="AD22" s="180">
        <f t="shared" si="0"/>
        <v>0</v>
      </c>
      <c r="AE22" s="180">
        <f t="shared" si="1"/>
        <v>0</v>
      </c>
      <c r="AF22" s="180">
        <f t="shared" si="2"/>
        <v>0</v>
      </c>
      <c r="AG22" s="180">
        <f t="shared" si="3"/>
        <v>0</v>
      </c>
      <c r="AH22" s="180">
        <f t="shared" si="4"/>
        <v>0</v>
      </c>
      <c r="AI22" s="180">
        <f t="shared" si="5"/>
        <v>0</v>
      </c>
      <c r="AJ22" s="180">
        <f t="shared" si="6"/>
        <v>0</v>
      </c>
      <c r="AK22" s="180">
        <f t="shared" si="7"/>
        <v>0</v>
      </c>
      <c r="AL22" s="181"/>
      <c r="AM22" s="180">
        <f t="shared" si="24"/>
        <v>0</v>
      </c>
      <c r="AN22" s="180">
        <f t="shared" si="25"/>
        <v>0</v>
      </c>
      <c r="AO22" s="180">
        <f t="shared" si="26"/>
        <v>0</v>
      </c>
      <c r="AP22" s="180">
        <f t="shared" si="27"/>
        <v>0</v>
      </c>
      <c r="AQ22" s="180">
        <f t="shared" si="28"/>
        <v>0</v>
      </c>
      <c r="AR22" s="180">
        <f t="shared" si="29"/>
        <v>0</v>
      </c>
      <c r="AS22" s="180">
        <f t="shared" si="30"/>
        <v>0</v>
      </c>
      <c r="AT22" s="180">
        <f t="shared" si="31"/>
        <v>0</v>
      </c>
      <c r="AU22" s="181"/>
      <c r="AV22" s="180">
        <f t="shared" si="32"/>
        <v>0</v>
      </c>
      <c r="AW22" s="180">
        <f t="shared" si="33"/>
        <v>0</v>
      </c>
      <c r="AX22" s="180">
        <f t="shared" si="34"/>
        <v>0</v>
      </c>
      <c r="AY22" s="180">
        <f t="shared" si="35"/>
        <v>0</v>
      </c>
      <c r="AZ22" s="180">
        <f t="shared" si="36"/>
        <v>0</v>
      </c>
      <c r="BA22" s="180">
        <f t="shared" si="37"/>
        <v>0</v>
      </c>
      <c r="BB22" s="180">
        <f t="shared" si="38"/>
        <v>0</v>
      </c>
      <c r="BC22" s="180">
        <f t="shared" si="39"/>
        <v>0</v>
      </c>
      <c r="BD22" s="146"/>
      <c r="BE22" s="182">
        <f t="shared" si="40"/>
        <v>0</v>
      </c>
      <c r="BF22" s="182">
        <f t="shared" si="41"/>
        <v>0</v>
      </c>
      <c r="BG22" s="182">
        <f t="shared" si="42"/>
        <v>0</v>
      </c>
      <c r="BH22" s="182">
        <f t="shared" si="43"/>
        <v>0</v>
      </c>
      <c r="BI22" s="182">
        <f t="shared" si="44"/>
        <v>0</v>
      </c>
      <c r="BJ22" s="182">
        <f t="shared" si="45"/>
        <v>0</v>
      </c>
      <c r="BK22" s="182">
        <f t="shared" si="46"/>
        <v>0</v>
      </c>
      <c r="BL22" s="182">
        <f t="shared" si="47"/>
        <v>0</v>
      </c>
      <c r="BM22" s="182">
        <f t="shared" si="48"/>
        <v>0</v>
      </c>
      <c r="BN22" s="183"/>
      <c r="BO22" s="184">
        <f t="shared" si="8"/>
        <v>0</v>
      </c>
      <c r="BP22" s="184">
        <f t="shared" si="9"/>
        <v>0</v>
      </c>
      <c r="BQ22" s="184">
        <f t="shared" si="10"/>
        <v>0</v>
      </c>
      <c r="BR22" s="184">
        <f t="shared" si="11"/>
        <v>0</v>
      </c>
      <c r="BS22" s="184">
        <f t="shared" si="12"/>
        <v>0</v>
      </c>
      <c r="BT22" s="184">
        <f t="shared" si="13"/>
        <v>0</v>
      </c>
      <c r="BU22" s="184">
        <f t="shared" si="14"/>
        <v>0</v>
      </c>
      <c r="BV22" s="184">
        <f t="shared" si="15"/>
        <v>0</v>
      </c>
    </row>
    <row r="23" spans="1:74" s="185" customFormat="1" ht="24" customHeight="1" x14ac:dyDescent="0.15">
      <c r="A23" s="176"/>
      <c r="B23" s="186"/>
      <c r="C23" s="380"/>
      <c r="D23" s="381"/>
      <c r="E23" s="382"/>
      <c r="F23" s="383"/>
      <c r="G23" s="383"/>
      <c r="H23" s="383"/>
      <c r="I23" s="383"/>
      <c r="J23" s="383"/>
      <c r="K23" s="533"/>
      <c r="L23" s="92"/>
      <c r="M23" s="93"/>
      <c r="N23" s="94"/>
      <c r="O23" s="385"/>
      <c r="P23" s="386"/>
      <c r="Q23" s="387"/>
      <c r="R23" s="178"/>
      <c r="S23" s="179" t="str">
        <f>IF(L23=$U$11,$U$11&amp;M23,IF(L23=$AD$11,$AD$11&amp;M23,IF(L23=AM8,AM8&amp;M23,IF(L23=$AV$9,$AV$9&amp;M23,IF(L23=BF9,BF9&amp;M23,IF(L23="","",$BF$9&amp;M23))))))</f>
        <v/>
      </c>
      <c r="T23" s="179"/>
      <c r="U23" s="180">
        <f t="shared" si="16"/>
        <v>0</v>
      </c>
      <c r="V23" s="180">
        <f t="shared" si="17"/>
        <v>0</v>
      </c>
      <c r="W23" s="180">
        <f t="shared" si="18"/>
        <v>0</v>
      </c>
      <c r="X23" s="180">
        <f t="shared" si="19"/>
        <v>0</v>
      </c>
      <c r="Y23" s="180">
        <f t="shared" si="20"/>
        <v>0</v>
      </c>
      <c r="Z23" s="180">
        <f t="shared" si="21"/>
        <v>0</v>
      </c>
      <c r="AA23" s="180">
        <f t="shared" si="22"/>
        <v>0</v>
      </c>
      <c r="AB23" s="180">
        <f t="shared" si="23"/>
        <v>0</v>
      </c>
      <c r="AC23" s="181"/>
      <c r="AD23" s="180">
        <f t="shared" si="0"/>
        <v>0</v>
      </c>
      <c r="AE23" s="180">
        <f t="shared" si="1"/>
        <v>0</v>
      </c>
      <c r="AF23" s="180">
        <f t="shared" si="2"/>
        <v>0</v>
      </c>
      <c r="AG23" s="180">
        <f t="shared" si="3"/>
        <v>0</v>
      </c>
      <c r="AH23" s="180">
        <f t="shared" si="4"/>
        <v>0</v>
      </c>
      <c r="AI23" s="180">
        <f t="shared" si="5"/>
        <v>0</v>
      </c>
      <c r="AJ23" s="180">
        <f t="shared" si="6"/>
        <v>0</v>
      </c>
      <c r="AK23" s="180">
        <f t="shared" si="7"/>
        <v>0</v>
      </c>
      <c r="AL23" s="181"/>
      <c r="AM23" s="180">
        <f t="shared" si="24"/>
        <v>0</v>
      </c>
      <c r="AN23" s="180">
        <f t="shared" si="25"/>
        <v>0</v>
      </c>
      <c r="AO23" s="180">
        <f t="shared" si="26"/>
        <v>0</v>
      </c>
      <c r="AP23" s="180">
        <f t="shared" si="27"/>
        <v>0</v>
      </c>
      <c r="AQ23" s="180">
        <f t="shared" si="28"/>
        <v>0</v>
      </c>
      <c r="AR23" s="180">
        <f t="shared" si="29"/>
        <v>0</v>
      </c>
      <c r="AS23" s="180">
        <f t="shared" si="30"/>
        <v>0</v>
      </c>
      <c r="AT23" s="180">
        <f t="shared" si="31"/>
        <v>0</v>
      </c>
      <c r="AU23" s="181"/>
      <c r="AV23" s="180">
        <f t="shared" si="32"/>
        <v>0</v>
      </c>
      <c r="AW23" s="180">
        <f t="shared" si="33"/>
        <v>0</v>
      </c>
      <c r="AX23" s="180">
        <f t="shared" si="34"/>
        <v>0</v>
      </c>
      <c r="AY23" s="180">
        <f t="shared" si="35"/>
        <v>0</v>
      </c>
      <c r="AZ23" s="180">
        <f t="shared" si="36"/>
        <v>0</v>
      </c>
      <c r="BA23" s="180">
        <f t="shared" si="37"/>
        <v>0</v>
      </c>
      <c r="BB23" s="180">
        <f t="shared" si="38"/>
        <v>0</v>
      </c>
      <c r="BC23" s="180">
        <f t="shared" si="39"/>
        <v>0</v>
      </c>
      <c r="BD23" s="146"/>
      <c r="BE23" s="182">
        <f t="shared" si="40"/>
        <v>0</v>
      </c>
      <c r="BF23" s="182">
        <f t="shared" si="41"/>
        <v>0</v>
      </c>
      <c r="BG23" s="182">
        <f t="shared" si="42"/>
        <v>0</v>
      </c>
      <c r="BH23" s="182">
        <f t="shared" si="43"/>
        <v>0</v>
      </c>
      <c r="BI23" s="182">
        <f t="shared" si="44"/>
        <v>0</v>
      </c>
      <c r="BJ23" s="182">
        <f t="shared" si="45"/>
        <v>0</v>
      </c>
      <c r="BK23" s="182">
        <f t="shared" si="46"/>
        <v>0</v>
      </c>
      <c r="BL23" s="182">
        <f t="shared" si="47"/>
        <v>0</v>
      </c>
      <c r="BM23" s="182">
        <f t="shared" si="48"/>
        <v>0</v>
      </c>
      <c r="BN23" s="183"/>
      <c r="BO23" s="184">
        <f t="shared" si="8"/>
        <v>0</v>
      </c>
      <c r="BP23" s="184">
        <f t="shared" si="9"/>
        <v>0</v>
      </c>
      <c r="BQ23" s="184">
        <f t="shared" si="10"/>
        <v>0</v>
      </c>
      <c r="BR23" s="184">
        <f t="shared" si="11"/>
        <v>0</v>
      </c>
      <c r="BS23" s="184">
        <f t="shared" si="12"/>
        <v>0</v>
      </c>
      <c r="BT23" s="184">
        <f t="shared" si="13"/>
        <v>0</v>
      </c>
      <c r="BU23" s="184">
        <f t="shared" si="14"/>
        <v>0</v>
      </c>
      <c r="BV23" s="184">
        <f t="shared" si="15"/>
        <v>0</v>
      </c>
    </row>
    <row r="24" spans="1:74" s="185" customFormat="1" ht="24" customHeight="1" x14ac:dyDescent="0.15">
      <c r="A24" s="176"/>
      <c r="B24" s="186"/>
      <c r="C24" s="380"/>
      <c r="D24" s="381"/>
      <c r="E24" s="382"/>
      <c r="F24" s="383"/>
      <c r="G24" s="383"/>
      <c r="H24" s="383"/>
      <c r="I24" s="383"/>
      <c r="J24" s="383"/>
      <c r="K24" s="533"/>
      <c r="L24" s="92"/>
      <c r="M24" s="93"/>
      <c r="N24" s="94"/>
      <c r="O24" s="385"/>
      <c r="P24" s="386"/>
      <c r="Q24" s="387"/>
      <c r="R24" s="178"/>
      <c r="S24" s="179" t="str">
        <f>IF(L24=$U$11,$U$11&amp;M24,IF(L24=$AD$11,$AD$11&amp;M24,IF(L24=AM8,AM8&amp;M24,IF(L24=$AV$9,$AV$9&amp;M24,IF(L24=BF9,BF9&amp;M24,IF(L24="","",$BF$9&amp;M24))))))</f>
        <v/>
      </c>
      <c r="T24" s="179"/>
      <c r="U24" s="180">
        <f t="shared" si="16"/>
        <v>0</v>
      </c>
      <c r="V24" s="180">
        <f t="shared" si="17"/>
        <v>0</v>
      </c>
      <c r="W24" s="180">
        <f t="shared" si="18"/>
        <v>0</v>
      </c>
      <c r="X24" s="180">
        <f t="shared" si="19"/>
        <v>0</v>
      </c>
      <c r="Y24" s="180">
        <f t="shared" si="20"/>
        <v>0</v>
      </c>
      <c r="Z24" s="180">
        <f t="shared" si="21"/>
        <v>0</v>
      </c>
      <c r="AA24" s="180">
        <f t="shared" si="22"/>
        <v>0</v>
      </c>
      <c r="AB24" s="180">
        <f t="shared" si="23"/>
        <v>0</v>
      </c>
      <c r="AC24" s="181"/>
      <c r="AD24" s="180">
        <f t="shared" si="0"/>
        <v>0</v>
      </c>
      <c r="AE24" s="180">
        <f t="shared" si="1"/>
        <v>0</v>
      </c>
      <c r="AF24" s="180">
        <f t="shared" si="2"/>
        <v>0</v>
      </c>
      <c r="AG24" s="180">
        <f t="shared" si="3"/>
        <v>0</v>
      </c>
      <c r="AH24" s="180">
        <f t="shared" si="4"/>
        <v>0</v>
      </c>
      <c r="AI24" s="180">
        <f t="shared" si="5"/>
        <v>0</v>
      </c>
      <c r="AJ24" s="180">
        <f t="shared" si="6"/>
        <v>0</v>
      </c>
      <c r="AK24" s="180">
        <f t="shared" si="7"/>
        <v>0</v>
      </c>
      <c r="AL24" s="181"/>
      <c r="AM24" s="180">
        <f t="shared" si="24"/>
        <v>0</v>
      </c>
      <c r="AN24" s="180">
        <f t="shared" si="25"/>
        <v>0</v>
      </c>
      <c r="AO24" s="180">
        <f t="shared" si="26"/>
        <v>0</v>
      </c>
      <c r="AP24" s="180">
        <f t="shared" si="27"/>
        <v>0</v>
      </c>
      <c r="AQ24" s="180">
        <f t="shared" si="28"/>
        <v>0</v>
      </c>
      <c r="AR24" s="180">
        <f t="shared" si="29"/>
        <v>0</v>
      </c>
      <c r="AS24" s="180">
        <f t="shared" si="30"/>
        <v>0</v>
      </c>
      <c r="AT24" s="180">
        <f t="shared" si="31"/>
        <v>0</v>
      </c>
      <c r="AU24" s="181"/>
      <c r="AV24" s="180">
        <f t="shared" si="32"/>
        <v>0</v>
      </c>
      <c r="AW24" s="180">
        <f t="shared" si="33"/>
        <v>0</v>
      </c>
      <c r="AX24" s="180">
        <f t="shared" si="34"/>
        <v>0</v>
      </c>
      <c r="AY24" s="180">
        <f t="shared" si="35"/>
        <v>0</v>
      </c>
      <c r="AZ24" s="180">
        <f t="shared" si="36"/>
        <v>0</v>
      </c>
      <c r="BA24" s="180">
        <f t="shared" si="37"/>
        <v>0</v>
      </c>
      <c r="BB24" s="180">
        <f t="shared" si="38"/>
        <v>0</v>
      </c>
      <c r="BC24" s="180">
        <f t="shared" si="39"/>
        <v>0</v>
      </c>
      <c r="BD24" s="146"/>
      <c r="BE24" s="182">
        <f t="shared" si="40"/>
        <v>0</v>
      </c>
      <c r="BF24" s="182">
        <f t="shared" si="41"/>
        <v>0</v>
      </c>
      <c r="BG24" s="182">
        <f t="shared" si="42"/>
        <v>0</v>
      </c>
      <c r="BH24" s="182">
        <f t="shared" si="43"/>
        <v>0</v>
      </c>
      <c r="BI24" s="182">
        <f t="shared" si="44"/>
        <v>0</v>
      </c>
      <c r="BJ24" s="182">
        <f t="shared" si="45"/>
        <v>0</v>
      </c>
      <c r="BK24" s="182">
        <f t="shared" si="46"/>
        <v>0</v>
      </c>
      <c r="BL24" s="182">
        <f t="shared" si="47"/>
        <v>0</v>
      </c>
      <c r="BM24" s="182">
        <f t="shared" si="48"/>
        <v>0</v>
      </c>
      <c r="BN24" s="183"/>
      <c r="BO24" s="184">
        <f t="shared" si="8"/>
        <v>0</v>
      </c>
      <c r="BP24" s="184">
        <f t="shared" si="9"/>
        <v>0</v>
      </c>
      <c r="BQ24" s="184">
        <f t="shared" si="10"/>
        <v>0</v>
      </c>
      <c r="BR24" s="184">
        <f t="shared" si="11"/>
        <v>0</v>
      </c>
      <c r="BS24" s="184">
        <f t="shared" si="12"/>
        <v>0</v>
      </c>
      <c r="BT24" s="184">
        <f t="shared" si="13"/>
        <v>0</v>
      </c>
      <c r="BU24" s="184">
        <f t="shared" si="14"/>
        <v>0</v>
      </c>
      <c r="BV24" s="184">
        <f t="shared" si="15"/>
        <v>0</v>
      </c>
    </row>
    <row r="25" spans="1:74" s="185" customFormat="1" ht="24" customHeight="1" x14ac:dyDescent="0.15">
      <c r="A25" s="176"/>
      <c r="B25" s="186"/>
      <c r="C25" s="380"/>
      <c r="D25" s="381"/>
      <c r="E25" s="382"/>
      <c r="F25" s="383"/>
      <c r="G25" s="383"/>
      <c r="H25" s="383"/>
      <c r="I25" s="383"/>
      <c r="J25" s="383"/>
      <c r="K25" s="533"/>
      <c r="L25" s="92"/>
      <c r="M25" s="93"/>
      <c r="N25" s="94"/>
      <c r="O25" s="385"/>
      <c r="P25" s="386"/>
      <c r="Q25" s="387"/>
      <c r="R25" s="178"/>
      <c r="S25" s="179" t="str">
        <f>IF(L25=$U$11,$U$11&amp;M25,IF(L25=$AD$11,$AD$11&amp;M25,IF(L25=AM8,AM8&amp;M25,IF(L25=$AV$9,$AV$9&amp;M25,IF(L25=BF9,BF9&amp;M25,IF(L25="","",$BF$9&amp;M25))))))</f>
        <v/>
      </c>
      <c r="T25" s="179"/>
      <c r="U25" s="180">
        <f t="shared" si="16"/>
        <v>0</v>
      </c>
      <c r="V25" s="180">
        <f t="shared" si="17"/>
        <v>0</v>
      </c>
      <c r="W25" s="180">
        <f t="shared" si="18"/>
        <v>0</v>
      </c>
      <c r="X25" s="180">
        <f t="shared" si="19"/>
        <v>0</v>
      </c>
      <c r="Y25" s="180">
        <f t="shared" si="20"/>
        <v>0</v>
      </c>
      <c r="Z25" s="180">
        <f t="shared" si="21"/>
        <v>0</v>
      </c>
      <c r="AA25" s="180">
        <f t="shared" si="22"/>
        <v>0</v>
      </c>
      <c r="AB25" s="180">
        <f t="shared" si="23"/>
        <v>0</v>
      </c>
      <c r="AC25" s="181"/>
      <c r="AD25" s="180">
        <f t="shared" si="0"/>
        <v>0</v>
      </c>
      <c r="AE25" s="180">
        <f t="shared" si="1"/>
        <v>0</v>
      </c>
      <c r="AF25" s="180">
        <f t="shared" si="2"/>
        <v>0</v>
      </c>
      <c r="AG25" s="180">
        <f t="shared" si="3"/>
        <v>0</v>
      </c>
      <c r="AH25" s="180">
        <f t="shared" si="4"/>
        <v>0</v>
      </c>
      <c r="AI25" s="180">
        <f t="shared" si="5"/>
        <v>0</v>
      </c>
      <c r="AJ25" s="180">
        <f t="shared" si="6"/>
        <v>0</v>
      </c>
      <c r="AK25" s="180">
        <f t="shared" si="7"/>
        <v>0</v>
      </c>
      <c r="AL25" s="181"/>
      <c r="AM25" s="180">
        <f t="shared" si="24"/>
        <v>0</v>
      </c>
      <c r="AN25" s="180">
        <f t="shared" si="25"/>
        <v>0</v>
      </c>
      <c r="AO25" s="180">
        <f t="shared" si="26"/>
        <v>0</v>
      </c>
      <c r="AP25" s="180">
        <f t="shared" si="27"/>
        <v>0</v>
      </c>
      <c r="AQ25" s="180">
        <f t="shared" si="28"/>
        <v>0</v>
      </c>
      <c r="AR25" s="180">
        <f t="shared" si="29"/>
        <v>0</v>
      </c>
      <c r="AS25" s="180">
        <f t="shared" si="30"/>
        <v>0</v>
      </c>
      <c r="AT25" s="180">
        <f t="shared" si="31"/>
        <v>0</v>
      </c>
      <c r="AU25" s="181"/>
      <c r="AV25" s="180">
        <f t="shared" si="32"/>
        <v>0</v>
      </c>
      <c r="AW25" s="180">
        <f t="shared" si="33"/>
        <v>0</v>
      </c>
      <c r="AX25" s="180">
        <f t="shared" si="34"/>
        <v>0</v>
      </c>
      <c r="AY25" s="180">
        <f t="shared" si="35"/>
        <v>0</v>
      </c>
      <c r="AZ25" s="180">
        <f t="shared" si="36"/>
        <v>0</v>
      </c>
      <c r="BA25" s="180">
        <f t="shared" si="37"/>
        <v>0</v>
      </c>
      <c r="BB25" s="180">
        <f t="shared" si="38"/>
        <v>0</v>
      </c>
      <c r="BC25" s="180">
        <f t="shared" si="39"/>
        <v>0</v>
      </c>
      <c r="BD25" s="146"/>
      <c r="BE25" s="182">
        <f t="shared" si="40"/>
        <v>0</v>
      </c>
      <c r="BF25" s="182">
        <f t="shared" si="41"/>
        <v>0</v>
      </c>
      <c r="BG25" s="182">
        <f t="shared" si="42"/>
        <v>0</v>
      </c>
      <c r="BH25" s="182">
        <f t="shared" si="43"/>
        <v>0</v>
      </c>
      <c r="BI25" s="182">
        <f t="shared" si="44"/>
        <v>0</v>
      </c>
      <c r="BJ25" s="182">
        <f t="shared" si="45"/>
        <v>0</v>
      </c>
      <c r="BK25" s="182">
        <f t="shared" si="46"/>
        <v>0</v>
      </c>
      <c r="BL25" s="182">
        <f t="shared" si="47"/>
        <v>0</v>
      </c>
      <c r="BM25" s="182">
        <f t="shared" si="48"/>
        <v>0</v>
      </c>
      <c r="BN25" s="183"/>
      <c r="BO25" s="184">
        <f t="shared" si="8"/>
        <v>0</v>
      </c>
      <c r="BP25" s="184">
        <f t="shared" si="9"/>
        <v>0</v>
      </c>
      <c r="BQ25" s="184">
        <f t="shared" si="10"/>
        <v>0</v>
      </c>
      <c r="BR25" s="184">
        <f t="shared" si="11"/>
        <v>0</v>
      </c>
      <c r="BS25" s="184">
        <f t="shared" si="12"/>
        <v>0</v>
      </c>
      <c r="BT25" s="184">
        <f t="shared" si="13"/>
        <v>0</v>
      </c>
      <c r="BU25" s="184">
        <f t="shared" si="14"/>
        <v>0</v>
      </c>
      <c r="BV25" s="184">
        <f t="shared" si="15"/>
        <v>0</v>
      </c>
    </row>
    <row r="26" spans="1:74" s="185" customFormat="1" ht="24" customHeight="1" x14ac:dyDescent="0.15">
      <c r="A26" s="176"/>
      <c r="B26" s="187"/>
      <c r="C26" s="380"/>
      <c r="D26" s="381"/>
      <c r="E26" s="382"/>
      <c r="F26" s="383"/>
      <c r="G26" s="383"/>
      <c r="H26" s="383"/>
      <c r="I26" s="383"/>
      <c r="J26" s="383"/>
      <c r="K26" s="533"/>
      <c r="L26" s="92"/>
      <c r="M26" s="93"/>
      <c r="N26" s="94"/>
      <c r="O26" s="385"/>
      <c r="P26" s="386"/>
      <c r="Q26" s="387"/>
      <c r="R26" s="178"/>
      <c r="S26" s="179" t="str">
        <f>IF(L26=$U$11,$U$11&amp;M26,IF(L26=$AD$11,$AD$11&amp;M26,IF(L26=AM8,AM8&amp;M26,IF(L26=$AV$9,$AV$9&amp;M26,IF(L26=BF9,BF9&amp;M26,IF(L26="","",$BF$9&amp;M26))))))</f>
        <v/>
      </c>
      <c r="T26" s="179"/>
      <c r="U26" s="180">
        <f t="shared" si="16"/>
        <v>0</v>
      </c>
      <c r="V26" s="180">
        <f t="shared" si="17"/>
        <v>0</v>
      </c>
      <c r="W26" s="180">
        <f t="shared" si="18"/>
        <v>0</v>
      </c>
      <c r="X26" s="180">
        <f t="shared" si="19"/>
        <v>0</v>
      </c>
      <c r="Y26" s="180">
        <f t="shared" si="20"/>
        <v>0</v>
      </c>
      <c r="Z26" s="180">
        <f t="shared" si="21"/>
        <v>0</v>
      </c>
      <c r="AA26" s="180">
        <f t="shared" si="22"/>
        <v>0</v>
      </c>
      <c r="AB26" s="180">
        <f t="shared" si="23"/>
        <v>0</v>
      </c>
      <c r="AC26" s="181"/>
      <c r="AD26" s="180">
        <f t="shared" si="0"/>
        <v>0</v>
      </c>
      <c r="AE26" s="180">
        <f t="shared" si="1"/>
        <v>0</v>
      </c>
      <c r="AF26" s="180">
        <f t="shared" si="2"/>
        <v>0</v>
      </c>
      <c r="AG26" s="180">
        <f t="shared" si="3"/>
        <v>0</v>
      </c>
      <c r="AH26" s="180">
        <f t="shared" si="4"/>
        <v>0</v>
      </c>
      <c r="AI26" s="180">
        <f t="shared" si="5"/>
        <v>0</v>
      </c>
      <c r="AJ26" s="180">
        <f t="shared" si="6"/>
        <v>0</v>
      </c>
      <c r="AK26" s="180">
        <f t="shared" si="7"/>
        <v>0</v>
      </c>
      <c r="AL26" s="181"/>
      <c r="AM26" s="180">
        <f t="shared" si="24"/>
        <v>0</v>
      </c>
      <c r="AN26" s="180">
        <f t="shared" si="25"/>
        <v>0</v>
      </c>
      <c r="AO26" s="180">
        <f t="shared" si="26"/>
        <v>0</v>
      </c>
      <c r="AP26" s="180">
        <f t="shared" si="27"/>
        <v>0</v>
      </c>
      <c r="AQ26" s="180">
        <f t="shared" si="28"/>
        <v>0</v>
      </c>
      <c r="AR26" s="180">
        <f t="shared" si="29"/>
        <v>0</v>
      </c>
      <c r="AS26" s="180">
        <f t="shared" si="30"/>
        <v>0</v>
      </c>
      <c r="AT26" s="180">
        <f t="shared" si="31"/>
        <v>0</v>
      </c>
      <c r="AU26" s="181"/>
      <c r="AV26" s="180">
        <f t="shared" si="32"/>
        <v>0</v>
      </c>
      <c r="AW26" s="180">
        <f t="shared" si="33"/>
        <v>0</v>
      </c>
      <c r="AX26" s="180">
        <f t="shared" si="34"/>
        <v>0</v>
      </c>
      <c r="AY26" s="180">
        <f t="shared" si="35"/>
        <v>0</v>
      </c>
      <c r="AZ26" s="180">
        <f t="shared" si="36"/>
        <v>0</v>
      </c>
      <c r="BA26" s="180">
        <f t="shared" si="37"/>
        <v>0</v>
      </c>
      <c r="BB26" s="180">
        <f t="shared" si="38"/>
        <v>0</v>
      </c>
      <c r="BC26" s="180">
        <f t="shared" si="39"/>
        <v>0</v>
      </c>
      <c r="BD26" s="146"/>
      <c r="BE26" s="182">
        <f t="shared" si="40"/>
        <v>0</v>
      </c>
      <c r="BF26" s="182">
        <f t="shared" si="41"/>
        <v>0</v>
      </c>
      <c r="BG26" s="182">
        <f t="shared" si="42"/>
        <v>0</v>
      </c>
      <c r="BH26" s="182">
        <f t="shared" si="43"/>
        <v>0</v>
      </c>
      <c r="BI26" s="182">
        <f t="shared" si="44"/>
        <v>0</v>
      </c>
      <c r="BJ26" s="182">
        <f t="shared" si="45"/>
        <v>0</v>
      </c>
      <c r="BK26" s="182">
        <f t="shared" si="46"/>
        <v>0</v>
      </c>
      <c r="BL26" s="182">
        <f t="shared" si="47"/>
        <v>0</v>
      </c>
      <c r="BM26" s="182">
        <f t="shared" si="48"/>
        <v>0</v>
      </c>
      <c r="BN26" s="183"/>
      <c r="BO26" s="184">
        <f t="shared" si="8"/>
        <v>0</v>
      </c>
      <c r="BP26" s="184">
        <f t="shared" si="9"/>
        <v>0</v>
      </c>
      <c r="BQ26" s="184">
        <f t="shared" si="10"/>
        <v>0</v>
      </c>
      <c r="BR26" s="184">
        <f t="shared" si="11"/>
        <v>0</v>
      </c>
      <c r="BS26" s="184">
        <f t="shared" si="12"/>
        <v>0</v>
      </c>
      <c r="BT26" s="184">
        <f t="shared" si="13"/>
        <v>0</v>
      </c>
      <c r="BU26" s="184">
        <f t="shared" si="14"/>
        <v>0</v>
      </c>
      <c r="BV26" s="184">
        <f t="shared" si="15"/>
        <v>0</v>
      </c>
    </row>
    <row r="27" spans="1:74" s="185" customFormat="1" ht="24" customHeight="1" x14ac:dyDescent="0.15">
      <c r="A27" s="176"/>
      <c r="B27" s="186"/>
      <c r="C27" s="380"/>
      <c r="D27" s="381"/>
      <c r="E27" s="382"/>
      <c r="F27" s="383"/>
      <c r="G27" s="383"/>
      <c r="H27" s="383"/>
      <c r="I27" s="383"/>
      <c r="J27" s="383"/>
      <c r="K27" s="533"/>
      <c r="L27" s="92"/>
      <c r="M27" s="93"/>
      <c r="N27" s="94"/>
      <c r="O27" s="385"/>
      <c r="P27" s="386"/>
      <c r="Q27" s="387"/>
      <c r="R27" s="178"/>
      <c r="S27" s="179" t="str">
        <f>IF(L27=$U$11,$U$11&amp;M27,IF(L27=$AD$11,$AD$11&amp;M27,IF(L27=AM8,AM8&amp;M27,IF(L27=$AV$9,$AV$9&amp;M27,IF(L27=BF9,BF9&amp;M27,IF(L27="","",$BF$9&amp;M27))))))</f>
        <v/>
      </c>
      <c r="T27" s="179"/>
      <c r="U27" s="180">
        <f t="shared" si="16"/>
        <v>0</v>
      </c>
      <c r="V27" s="180">
        <f t="shared" si="17"/>
        <v>0</v>
      </c>
      <c r="W27" s="180">
        <f t="shared" si="18"/>
        <v>0</v>
      </c>
      <c r="X27" s="180">
        <f t="shared" si="19"/>
        <v>0</v>
      </c>
      <c r="Y27" s="180">
        <f t="shared" si="20"/>
        <v>0</v>
      </c>
      <c r="Z27" s="180">
        <f t="shared" si="21"/>
        <v>0</v>
      </c>
      <c r="AA27" s="180">
        <f t="shared" si="22"/>
        <v>0</v>
      </c>
      <c r="AB27" s="180">
        <f t="shared" si="23"/>
        <v>0</v>
      </c>
      <c r="AC27" s="181"/>
      <c r="AD27" s="180">
        <f t="shared" si="0"/>
        <v>0</v>
      </c>
      <c r="AE27" s="180">
        <f t="shared" si="1"/>
        <v>0</v>
      </c>
      <c r="AF27" s="180">
        <f t="shared" si="2"/>
        <v>0</v>
      </c>
      <c r="AG27" s="180">
        <f t="shared" si="3"/>
        <v>0</v>
      </c>
      <c r="AH27" s="180">
        <f t="shared" si="4"/>
        <v>0</v>
      </c>
      <c r="AI27" s="180">
        <f t="shared" si="5"/>
        <v>0</v>
      </c>
      <c r="AJ27" s="180">
        <f t="shared" si="6"/>
        <v>0</v>
      </c>
      <c r="AK27" s="180">
        <f t="shared" si="7"/>
        <v>0</v>
      </c>
      <c r="AL27" s="181"/>
      <c r="AM27" s="180">
        <f t="shared" si="24"/>
        <v>0</v>
      </c>
      <c r="AN27" s="180">
        <f t="shared" si="25"/>
        <v>0</v>
      </c>
      <c r="AO27" s="180">
        <f t="shared" si="26"/>
        <v>0</v>
      </c>
      <c r="AP27" s="180">
        <f t="shared" si="27"/>
        <v>0</v>
      </c>
      <c r="AQ27" s="180">
        <f t="shared" si="28"/>
        <v>0</v>
      </c>
      <c r="AR27" s="180">
        <f t="shared" si="29"/>
        <v>0</v>
      </c>
      <c r="AS27" s="180">
        <f t="shared" si="30"/>
        <v>0</v>
      </c>
      <c r="AT27" s="180">
        <f t="shared" si="31"/>
        <v>0</v>
      </c>
      <c r="AU27" s="181"/>
      <c r="AV27" s="180">
        <f t="shared" si="32"/>
        <v>0</v>
      </c>
      <c r="AW27" s="180">
        <f t="shared" si="33"/>
        <v>0</v>
      </c>
      <c r="AX27" s="180">
        <f t="shared" si="34"/>
        <v>0</v>
      </c>
      <c r="AY27" s="180">
        <f t="shared" si="35"/>
        <v>0</v>
      </c>
      <c r="AZ27" s="180">
        <f t="shared" si="36"/>
        <v>0</v>
      </c>
      <c r="BA27" s="180">
        <f t="shared" si="37"/>
        <v>0</v>
      </c>
      <c r="BB27" s="180">
        <f t="shared" si="38"/>
        <v>0</v>
      </c>
      <c r="BC27" s="180">
        <f t="shared" si="39"/>
        <v>0</v>
      </c>
      <c r="BD27" s="146"/>
      <c r="BE27" s="182">
        <f t="shared" si="40"/>
        <v>0</v>
      </c>
      <c r="BF27" s="182">
        <f t="shared" si="41"/>
        <v>0</v>
      </c>
      <c r="BG27" s="182">
        <f t="shared" si="42"/>
        <v>0</v>
      </c>
      <c r="BH27" s="182">
        <f t="shared" si="43"/>
        <v>0</v>
      </c>
      <c r="BI27" s="182">
        <f t="shared" si="44"/>
        <v>0</v>
      </c>
      <c r="BJ27" s="182">
        <f t="shared" si="45"/>
        <v>0</v>
      </c>
      <c r="BK27" s="182">
        <f t="shared" si="46"/>
        <v>0</v>
      </c>
      <c r="BL27" s="182">
        <f t="shared" si="47"/>
        <v>0</v>
      </c>
      <c r="BM27" s="182">
        <f t="shared" si="48"/>
        <v>0</v>
      </c>
      <c r="BN27" s="183"/>
      <c r="BO27" s="184">
        <f t="shared" si="8"/>
        <v>0</v>
      </c>
      <c r="BP27" s="184">
        <f t="shared" si="9"/>
        <v>0</v>
      </c>
      <c r="BQ27" s="184">
        <f t="shared" si="10"/>
        <v>0</v>
      </c>
      <c r="BR27" s="184">
        <f t="shared" si="11"/>
        <v>0</v>
      </c>
      <c r="BS27" s="184">
        <f t="shared" si="12"/>
        <v>0</v>
      </c>
      <c r="BT27" s="184">
        <f t="shared" si="13"/>
        <v>0</v>
      </c>
      <c r="BU27" s="184">
        <f t="shared" si="14"/>
        <v>0</v>
      </c>
      <c r="BV27" s="184">
        <f t="shared" si="15"/>
        <v>0</v>
      </c>
    </row>
    <row r="28" spans="1:74" s="185" customFormat="1" ht="24" customHeight="1" x14ac:dyDescent="0.15">
      <c r="A28" s="176"/>
      <c r="B28" s="187"/>
      <c r="C28" s="380"/>
      <c r="D28" s="381"/>
      <c r="E28" s="382"/>
      <c r="F28" s="383"/>
      <c r="G28" s="383"/>
      <c r="H28" s="383"/>
      <c r="I28" s="383"/>
      <c r="J28" s="383"/>
      <c r="K28" s="533"/>
      <c r="L28" s="92"/>
      <c r="M28" s="93"/>
      <c r="N28" s="94"/>
      <c r="O28" s="385"/>
      <c r="P28" s="386"/>
      <c r="Q28" s="387"/>
      <c r="R28" s="178"/>
      <c r="S28" s="179" t="str">
        <f>IF(L28=$U$11,$U$11&amp;M28,IF(L28=$AD$11,$AD$11&amp;M28,IF(L28=AM8,AM8&amp;M28,IF(L28=$AV$9,$AV$9&amp;M28,IF(L28=BF9,BF9&amp;M28,IF(L28="","",$BF$9&amp;M28))))))</f>
        <v/>
      </c>
      <c r="T28" s="179"/>
      <c r="U28" s="180">
        <f t="shared" si="16"/>
        <v>0</v>
      </c>
      <c r="V28" s="180">
        <f t="shared" si="17"/>
        <v>0</v>
      </c>
      <c r="W28" s="180">
        <f t="shared" si="18"/>
        <v>0</v>
      </c>
      <c r="X28" s="180">
        <f t="shared" si="19"/>
        <v>0</v>
      </c>
      <c r="Y28" s="180">
        <f t="shared" si="20"/>
        <v>0</v>
      </c>
      <c r="Z28" s="180">
        <f t="shared" si="21"/>
        <v>0</v>
      </c>
      <c r="AA28" s="180">
        <f t="shared" si="22"/>
        <v>0</v>
      </c>
      <c r="AB28" s="180">
        <f t="shared" si="23"/>
        <v>0</v>
      </c>
      <c r="AC28" s="181"/>
      <c r="AD28" s="180">
        <f t="shared" si="0"/>
        <v>0</v>
      </c>
      <c r="AE28" s="180">
        <f t="shared" si="1"/>
        <v>0</v>
      </c>
      <c r="AF28" s="180">
        <f t="shared" si="2"/>
        <v>0</v>
      </c>
      <c r="AG28" s="180">
        <f t="shared" si="3"/>
        <v>0</v>
      </c>
      <c r="AH28" s="180">
        <f t="shared" si="4"/>
        <v>0</v>
      </c>
      <c r="AI28" s="180">
        <f t="shared" si="5"/>
        <v>0</v>
      </c>
      <c r="AJ28" s="180">
        <f t="shared" si="6"/>
        <v>0</v>
      </c>
      <c r="AK28" s="180">
        <f t="shared" si="7"/>
        <v>0</v>
      </c>
      <c r="AL28" s="181"/>
      <c r="AM28" s="180">
        <f t="shared" si="24"/>
        <v>0</v>
      </c>
      <c r="AN28" s="180">
        <f t="shared" si="25"/>
        <v>0</v>
      </c>
      <c r="AO28" s="180">
        <f t="shared" si="26"/>
        <v>0</v>
      </c>
      <c r="AP28" s="180">
        <f t="shared" si="27"/>
        <v>0</v>
      </c>
      <c r="AQ28" s="180">
        <f t="shared" si="28"/>
        <v>0</v>
      </c>
      <c r="AR28" s="180">
        <f t="shared" si="29"/>
        <v>0</v>
      </c>
      <c r="AS28" s="180">
        <f t="shared" si="30"/>
        <v>0</v>
      </c>
      <c r="AT28" s="180">
        <f t="shared" si="31"/>
        <v>0</v>
      </c>
      <c r="AU28" s="181"/>
      <c r="AV28" s="180">
        <f t="shared" si="32"/>
        <v>0</v>
      </c>
      <c r="AW28" s="180">
        <f t="shared" si="33"/>
        <v>0</v>
      </c>
      <c r="AX28" s="180">
        <f t="shared" si="34"/>
        <v>0</v>
      </c>
      <c r="AY28" s="180">
        <f t="shared" si="35"/>
        <v>0</v>
      </c>
      <c r="AZ28" s="180">
        <f t="shared" si="36"/>
        <v>0</v>
      </c>
      <c r="BA28" s="180">
        <f t="shared" si="37"/>
        <v>0</v>
      </c>
      <c r="BB28" s="180">
        <f t="shared" si="38"/>
        <v>0</v>
      </c>
      <c r="BC28" s="180">
        <f t="shared" si="39"/>
        <v>0</v>
      </c>
      <c r="BD28" s="146"/>
      <c r="BE28" s="182">
        <f t="shared" si="40"/>
        <v>0</v>
      </c>
      <c r="BF28" s="182">
        <f t="shared" si="41"/>
        <v>0</v>
      </c>
      <c r="BG28" s="182">
        <f t="shared" si="42"/>
        <v>0</v>
      </c>
      <c r="BH28" s="182">
        <f t="shared" si="43"/>
        <v>0</v>
      </c>
      <c r="BI28" s="182">
        <f t="shared" si="44"/>
        <v>0</v>
      </c>
      <c r="BJ28" s="182">
        <f t="shared" si="45"/>
        <v>0</v>
      </c>
      <c r="BK28" s="182">
        <f t="shared" si="46"/>
        <v>0</v>
      </c>
      <c r="BL28" s="182">
        <f t="shared" si="47"/>
        <v>0</v>
      </c>
      <c r="BM28" s="182">
        <f t="shared" si="48"/>
        <v>0</v>
      </c>
      <c r="BN28" s="183"/>
      <c r="BO28" s="184">
        <f t="shared" si="8"/>
        <v>0</v>
      </c>
      <c r="BP28" s="184">
        <f t="shared" si="9"/>
        <v>0</v>
      </c>
      <c r="BQ28" s="184">
        <f t="shared" si="10"/>
        <v>0</v>
      </c>
      <c r="BR28" s="184">
        <f t="shared" si="11"/>
        <v>0</v>
      </c>
      <c r="BS28" s="184">
        <f t="shared" si="12"/>
        <v>0</v>
      </c>
      <c r="BT28" s="184">
        <f t="shared" si="13"/>
        <v>0</v>
      </c>
      <c r="BU28" s="184">
        <f t="shared" si="14"/>
        <v>0</v>
      </c>
      <c r="BV28" s="184">
        <f t="shared" si="15"/>
        <v>0</v>
      </c>
    </row>
    <row r="29" spans="1:74" s="185" customFormat="1" ht="24" customHeight="1" x14ac:dyDescent="0.15">
      <c r="A29" s="176"/>
      <c r="B29" s="186"/>
      <c r="C29" s="380"/>
      <c r="D29" s="381"/>
      <c r="E29" s="382"/>
      <c r="F29" s="383"/>
      <c r="G29" s="383"/>
      <c r="H29" s="383"/>
      <c r="I29" s="383"/>
      <c r="J29" s="383"/>
      <c r="K29" s="533"/>
      <c r="L29" s="92"/>
      <c r="M29" s="93"/>
      <c r="N29" s="94"/>
      <c r="O29" s="385"/>
      <c r="P29" s="386"/>
      <c r="Q29" s="387"/>
      <c r="R29" s="178"/>
      <c r="S29" s="179" t="str">
        <f>IF(L29=$U$11,$U$11&amp;M29,IF(L29=$AD$11,$AD$11&amp;M29,IF(L29=AM8,AM8&amp;M29,IF(L29=$AV$9,$AV$9&amp;M29,IF(L29=BF9,BF9&amp;M29,IF(L29="","",$BF$9&amp;M29))))))</f>
        <v/>
      </c>
      <c r="T29" s="179"/>
      <c r="U29" s="180">
        <f t="shared" si="16"/>
        <v>0</v>
      </c>
      <c r="V29" s="180">
        <f t="shared" si="17"/>
        <v>0</v>
      </c>
      <c r="W29" s="180">
        <f t="shared" si="18"/>
        <v>0</v>
      </c>
      <c r="X29" s="180">
        <f t="shared" si="19"/>
        <v>0</v>
      </c>
      <c r="Y29" s="180">
        <f t="shared" si="20"/>
        <v>0</v>
      </c>
      <c r="Z29" s="180">
        <f t="shared" si="21"/>
        <v>0</v>
      </c>
      <c r="AA29" s="180">
        <f t="shared" si="22"/>
        <v>0</v>
      </c>
      <c r="AB29" s="180">
        <f t="shared" si="23"/>
        <v>0</v>
      </c>
      <c r="AC29" s="181"/>
      <c r="AD29" s="180">
        <f t="shared" si="0"/>
        <v>0</v>
      </c>
      <c r="AE29" s="180">
        <f t="shared" si="1"/>
        <v>0</v>
      </c>
      <c r="AF29" s="180">
        <f t="shared" si="2"/>
        <v>0</v>
      </c>
      <c r="AG29" s="180">
        <f t="shared" si="3"/>
        <v>0</v>
      </c>
      <c r="AH29" s="180">
        <f t="shared" si="4"/>
        <v>0</v>
      </c>
      <c r="AI29" s="180">
        <f t="shared" si="5"/>
        <v>0</v>
      </c>
      <c r="AJ29" s="180">
        <f t="shared" si="6"/>
        <v>0</v>
      </c>
      <c r="AK29" s="180">
        <f t="shared" si="7"/>
        <v>0</v>
      </c>
      <c r="AL29" s="181"/>
      <c r="AM29" s="180">
        <f t="shared" si="24"/>
        <v>0</v>
      </c>
      <c r="AN29" s="180">
        <f t="shared" si="25"/>
        <v>0</v>
      </c>
      <c r="AO29" s="180">
        <f t="shared" si="26"/>
        <v>0</v>
      </c>
      <c r="AP29" s="180">
        <f t="shared" si="27"/>
        <v>0</v>
      </c>
      <c r="AQ29" s="180">
        <f t="shared" si="28"/>
        <v>0</v>
      </c>
      <c r="AR29" s="180">
        <f t="shared" si="29"/>
        <v>0</v>
      </c>
      <c r="AS29" s="180">
        <f t="shared" si="30"/>
        <v>0</v>
      </c>
      <c r="AT29" s="180">
        <f t="shared" si="31"/>
        <v>0</v>
      </c>
      <c r="AU29" s="181"/>
      <c r="AV29" s="180">
        <f t="shared" si="32"/>
        <v>0</v>
      </c>
      <c r="AW29" s="180">
        <f t="shared" si="33"/>
        <v>0</v>
      </c>
      <c r="AX29" s="180">
        <f t="shared" si="34"/>
        <v>0</v>
      </c>
      <c r="AY29" s="180">
        <f t="shared" si="35"/>
        <v>0</v>
      </c>
      <c r="AZ29" s="180">
        <f t="shared" si="36"/>
        <v>0</v>
      </c>
      <c r="BA29" s="180">
        <f t="shared" si="37"/>
        <v>0</v>
      </c>
      <c r="BB29" s="180">
        <f t="shared" si="38"/>
        <v>0</v>
      </c>
      <c r="BC29" s="180">
        <f t="shared" si="39"/>
        <v>0</v>
      </c>
      <c r="BD29" s="146"/>
      <c r="BE29" s="182">
        <f t="shared" si="40"/>
        <v>0</v>
      </c>
      <c r="BF29" s="182">
        <f t="shared" si="41"/>
        <v>0</v>
      </c>
      <c r="BG29" s="182">
        <f t="shared" si="42"/>
        <v>0</v>
      </c>
      <c r="BH29" s="182">
        <f t="shared" si="43"/>
        <v>0</v>
      </c>
      <c r="BI29" s="182">
        <f t="shared" si="44"/>
        <v>0</v>
      </c>
      <c r="BJ29" s="182">
        <f t="shared" si="45"/>
        <v>0</v>
      </c>
      <c r="BK29" s="182">
        <f t="shared" si="46"/>
        <v>0</v>
      </c>
      <c r="BL29" s="182">
        <f t="shared" si="47"/>
        <v>0</v>
      </c>
      <c r="BM29" s="182">
        <f t="shared" si="48"/>
        <v>0</v>
      </c>
      <c r="BN29" s="183"/>
      <c r="BO29" s="184">
        <f t="shared" si="8"/>
        <v>0</v>
      </c>
      <c r="BP29" s="184">
        <f t="shared" si="9"/>
        <v>0</v>
      </c>
      <c r="BQ29" s="184">
        <f t="shared" si="10"/>
        <v>0</v>
      </c>
      <c r="BR29" s="184">
        <f t="shared" si="11"/>
        <v>0</v>
      </c>
      <c r="BS29" s="184">
        <f t="shared" si="12"/>
        <v>0</v>
      </c>
      <c r="BT29" s="184">
        <f t="shared" si="13"/>
        <v>0</v>
      </c>
      <c r="BU29" s="184">
        <f t="shared" si="14"/>
        <v>0</v>
      </c>
      <c r="BV29" s="184">
        <f t="shared" si="15"/>
        <v>0</v>
      </c>
    </row>
    <row r="30" spans="1:74" s="185" customFormat="1" ht="24" customHeight="1" x14ac:dyDescent="0.15">
      <c r="A30" s="176"/>
      <c r="B30" s="187"/>
      <c r="C30" s="380"/>
      <c r="D30" s="381"/>
      <c r="E30" s="382"/>
      <c r="F30" s="383"/>
      <c r="G30" s="383"/>
      <c r="H30" s="383"/>
      <c r="I30" s="383"/>
      <c r="J30" s="383"/>
      <c r="K30" s="533"/>
      <c r="L30" s="92"/>
      <c r="M30" s="93"/>
      <c r="N30" s="94"/>
      <c r="O30" s="385"/>
      <c r="P30" s="386"/>
      <c r="Q30" s="387"/>
      <c r="R30" s="178"/>
      <c r="S30" s="179" t="str">
        <f>IF(L30=$U$11,$U$11&amp;M30,IF(L30=$AD$11,$AD$11&amp;M30,IF(L30=AM8,AM8&amp;M30,IF(L30=$AV$9,$AV$9&amp;M30,IF(L30=BF9,BF9&amp;M30,IF(L30="","",$BF$9&amp;M30))))))</f>
        <v/>
      </c>
      <c r="T30" s="179"/>
      <c r="U30" s="180">
        <f t="shared" si="16"/>
        <v>0</v>
      </c>
      <c r="V30" s="180">
        <f t="shared" si="17"/>
        <v>0</v>
      </c>
      <c r="W30" s="180">
        <f t="shared" si="18"/>
        <v>0</v>
      </c>
      <c r="X30" s="180">
        <f t="shared" si="19"/>
        <v>0</v>
      </c>
      <c r="Y30" s="180">
        <f t="shared" si="20"/>
        <v>0</v>
      </c>
      <c r="Z30" s="180">
        <f t="shared" si="21"/>
        <v>0</v>
      </c>
      <c r="AA30" s="180">
        <f t="shared" si="22"/>
        <v>0</v>
      </c>
      <c r="AB30" s="180">
        <f t="shared" si="23"/>
        <v>0</v>
      </c>
      <c r="AC30" s="181"/>
      <c r="AD30" s="180">
        <f t="shared" si="0"/>
        <v>0</v>
      </c>
      <c r="AE30" s="180">
        <f t="shared" si="1"/>
        <v>0</v>
      </c>
      <c r="AF30" s="180">
        <f t="shared" si="2"/>
        <v>0</v>
      </c>
      <c r="AG30" s="180">
        <f t="shared" si="3"/>
        <v>0</v>
      </c>
      <c r="AH30" s="180">
        <f t="shared" si="4"/>
        <v>0</v>
      </c>
      <c r="AI30" s="180">
        <f t="shared" si="5"/>
        <v>0</v>
      </c>
      <c r="AJ30" s="180">
        <f t="shared" si="6"/>
        <v>0</v>
      </c>
      <c r="AK30" s="180">
        <f t="shared" si="7"/>
        <v>0</v>
      </c>
      <c r="AL30" s="181"/>
      <c r="AM30" s="180">
        <f t="shared" si="24"/>
        <v>0</v>
      </c>
      <c r="AN30" s="180">
        <f t="shared" si="25"/>
        <v>0</v>
      </c>
      <c r="AO30" s="180">
        <f t="shared" si="26"/>
        <v>0</v>
      </c>
      <c r="AP30" s="180">
        <f t="shared" si="27"/>
        <v>0</v>
      </c>
      <c r="AQ30" s="180">
        <f t="shared" si="28"/>
        <v>0</v>
      </c>
      <c r="AR30" s="180">
        <f t="shared" si="29"/>
        <v>0</v>
      </c>
      <c r="AS30" s="180">
        <f t="shared" si="30"/>
        <v>0</v>
      </c>
      <c r="AT30" s="180">
        <f t="shared" si="31"/>
        <v>0</v>
      </c>
      <c r="AU30" s="181"/>
      <c r="AV30" s="180">
        <f t="shared" si="32"/>
        <v>0</v>
      </c>
      <c r="AW30" s="180">
        <f t="shared" si="33"/>
        <v>0</v>
      </c>
      <c r="AX30" s="180">
        <f t="shared" si="34"/>
        <v>0</v>
      </c>
      <c r="AY30" s="180">
        <f t="shared" si="35"/>
        <v>0</v>
      </c>
      <c r="AZ30" s="180">
        <f t="shared" si="36"/>
        <v>0</v>
      </c>
      <c r="BA30" s="180">
        <f t="shared" si="37"/>
        <v>0</v>
      </c>
      <c r="BB30" s="180">
        <f t="shared" si="38"/>
        <v>0</v>
      </c>
      <c r="BC30" s="180">
        <f t="shared" si="39"/>
        <v>0</v>
      </c>
      <c r="BD30" s="146"/>
      <c r="BE30" s="182">
        <f t="shared" si="40"/>
        <v>0</v>
      </c>
      <c r="BF30" s="182">
        <f t="shared" si="41"/>
        <v>0</v>
      </c>
      <c r="BG30" s="182">
        <f t="shared" si="42"/>
        <v>0</v>
      </c>
      <c r="BH30" s="182">
        <f t="shared" si="43"/>
        <v>0</v>
      </c>
      <c r="BI30" s="182">
        <f t="shared" si="44"/>
        <v>0</v>
      </c>
      <c r="BJ30" s="182">
        <f t="shared" si="45"/>
        <v>0</v>
      </c>
      <c r="BK30" s="182">
        <f t="shared" si="46"/>
        <v>0</v>
      </c>
      <c r="BL30" s="182">
        <f t="shared" si="47"/>
        <v>0</v>
      </c>
      <c r="BM30" s="182">
        <f t="shared" si="48"/>
        <v>0</v>
      </c>
      <c r="BN30" s="183"/>
      <c r="BO30" s="184">
        <f t="shared" si="8"/>
        <v>0</v>
      </c>
      <c r="BP30" s="184">
        <f t="shared" si="9"/>
        <v>0</v>
      </c>
      <c r="BQ30" s="184">
        <f t="shared" si="10"/>
        <v>0</v>
      </c>
      <c r="BR30" s="184">
        <f t="shared" si="11"/>
        <v>0</v>
      </c>
      <c r="BS30" s="184">
        <f t="shared" si="12"/>
        <v>0</v>
      </c>
      <c r="BT30" s="184">
        <f t="shared" si="13"/>
        <v>0</v>
      </c>
      <c r="BU30" s="184">
        <f t="shared" si="14"/>
        <v>0</v>
      </c>
      <c r="BV30" s="184">
        <f t="shared" si="15"/>
        <v>0</v>
      </c>
    </row>
    <row r="31" spans="1:74" s="185" customFormat="1" ht="24" customHeight="1" x14ac:dyDescent="0.15">
      <c r="A31" s="176"/>
      <c r="B31" s="186"/>
      <c r="C31" s="380"/>
      <c r="D31" s="381"/>
      <c r="E31" s="382"/>
      <c r="F31" s="383"/>
      <c r="G31" s="383"/>
      <c r="H31" s="383"/>
      <c r="I31" s="383"/>
      <c r="J31" s="383"/>
      <c r="K31" s="533"/>
      <c r="L31" s="92"/>
      <c r="M31" s="93"/>
      <c r="N31" s="94"/>
      <c r="O31" s="385"/>
      <c r="P31" s="386"/>
      <c r="Q31" s="387"/>
      <c r="R31" s="188"/>
      <c r="S31" s="179" t="str">
        <f>IF(L31=$U$11,$U$11&amp;M31,IF(L31=$AD$11,$AD$11&amp;M31,IF(L31=AM8,AM8&amp;M31,IF(L31=$AV$9,$AV$9&amp;M31,IF(L31=BF9,BF9&amp;M31,IF(L31="","",$BF$9&amp;M31))))))</f>
        <v/>
      </c>
      <c r="T31" s="179"/>
      <c r="U31" s="180">
        <f t="shared" si="16"/>
        <v>0</v>
      </c>
      <c r="V31" s="180">
        <f t="shared" si="17"/>
        <v>0</v>
      </c>
      <c r="W31" s="180">
        <f t="shared" si="18"/>
        <v>0</v>
      </c>
      <c r="X31" s="180">
        <f t="shared" si="19"/>
        <v>0</v>
      </c>
      <c r="Y31" s="180">
        <f t="shared" si="20"/>
        <v>0</v>
      </c>
      <c r="Z31" s="180">
        <f t="shared" si="21"/>
        <v>0</v>
      </c>
      <c r="AA31" s="180">
        <f t="shared" si="22"/>
        <v>0</v>
      </c>
      <c r="AB31" s="180">
        <f t="shared" si="23"/>
        <v>0</v>
      </c>
      <c r="AC31" s="181"/>
      <c r="AD31" s="180">
        <f t="shared" si="0"/>
        <v>0</v>
      </c>
      <c r="AE31" s="180">
        <f t="shared" si="1"/>
        <v>0</v>
      </c>
      <c r="AF31" s="180">
        <f t="shared" si="2"/>
        <v>0</v>
      </c>
      <c r="AG31" s="180">
        <f t="shared" si="3"/>
        <v>0</v>
      </c>
      <c r="AH31" s="180">
        <f t="shared" si="4"/>
        <v>0</v>
      </c>
      <c r="AI31" s="180">
        <f t="shared" si="5"/>
        <v>0</v>
      </c>
      <c r="AJ31" s="180">
        <f t="shared" si="6"/>
        <v>0</v>
      </c>
      <c r="AK31" s="180">
        <f t="shared" si="7"/>
        <v>0</v>
      </c>
      <c r="AL31" s="181"/>
      <c r="AM31" s="180">
        <f t="shared" si="24"/>
        <v>0</v>
      </c>
      <c r="AN31" s="180">
        <f t="shared" si="25"/>
        <v>0</v>
      </c>
      <c r="AO31" s="180">
        <f t="shared" si="26"/>
        <v>0</v>
      </c>
      <c r="AP31" s="180">
        <f t="shared" si="27"/>
        <v>0</v>
      </c>
      <c r="AQ31" s="180">
        <f t="shared" si="28"/>
        <v>0</v>
      </c>
      <c r="AR31" s="180">
        <f t="shared" si="29"/>
        <v>0</v>
      </c>
      <c r="AS31" s="180">
        <f t="shared" si="30"/>
        <v>0</v>
      </c>
      <c r="AT31" s="180">
        <f t="shared" si="31"/>
        <v>0</v>
      </c>
      <c r="AU31" s="181"/>
      <c r="AV31" s="180">
        <f t="shared" si="32"/>
        <v>0</v>
      </c>
      <c r="AW31" s="180">
        <f t="shared" si="33"/>
        <v>0</v>
      </c>
      <c r="AX31" s="180">
        <f t="shared" si="34"/>
        <v>0</v>
      </c>
      <c r="AY31" s="180">
        <f t="shared" si="35"/>
        <v>0</v>
      </c>
      <c r="AZ31" s="180">
        <f t="shared" si="36"/>
        <v>0</v>
      </c>
      <c r="BA31" s="180">
        <f t="shared" si="37"/>
        <v>0</v>
      </c>
      <c r="BB31" s="180">
        <f t="shared" si="38"/>
        <v>0</v>
      </c>
      <c r="BC31" s="180">
        <f t="shared" si="39"/>
        <v>0</v>
      </c>
      <c r="BD31" s="146"/>
      <c r="BE31" s="182">
        <f t="shared" si="40"/>
        <v>0</v>
      </c>
      <c r="BF31" s="182">
        <f t="shared" si="41"/>
        <v>0</v>
      </c>
      <c r="BG31" s="182">
        <f t="shared" si="42"/>
        <v>0</v>
      </c>
      <c r="BH31" s="182">
        <f t="shared" si="43"/>
        <v>0</v>
      </c>
      <c r="BI31" s="182">
        <f t="shared" si="44"/>
        <v>0</v>
      </c>
      <c r="BJ31" s="182">
        <f t="shared" si="45"/>
        <v>0</v>
      </c>
      <c r="BK31" s="182">
        <f t="shared" si="46"/>
        <v>0</v>
      </c>
      <c r="BL31" s="182">
        <f t="shared" si="47"/>
        <v>0</v>
      </c>
      <c r="BM31" s="182">
        <f t="shared" si="48"/>
        <v>0</v>
      </c>
      <c r="BN31" s="183"/>
      <c r="BO31" s="184">
        <f t="shared" si="8"/>
        <v>0</v>
      </c>
      <c r="BP31" s="184">
        <f t="shared" si="9"/>
        <v>0</v>
      </c>
      <c r="BQ31" s="184">
        <f t="shared" si="10"/>
        <v>0</v>
      </c>
      <c r="BR31" s="184">
        <f t="shared" si="11"/>
        <v>0</v>
      </c>
      <c r="BS31" s="184">
        <f t="shared" si="12"/>
        <v>0</v>
      </c>
      <c r="BT31" s="184">
        <f t="shared" si="13"/>
        <v>0</v>
      </c>
      <c r="BU31" s="184">
        <f t="shared" si="14"/>
        <v>0</v>
      </c>
      <c r="BV31" s="184">
        <f t="shared" si="15"/>
        <v>0</v>
      </c>
    </row>
    <row r="32" spans="1:74" s="185" customFormat="1" ht="24" customHeight="1" x14ac:dyDescent="0.15">
      <c r="A32" s="176"/>
      <c r="B32" s="186"/>
      <c r="C32" s="380"/>
      <c r="D32" s="381"/>
      <c r="E32" s="382"/>
      <c r="F32" s="383"/>
      <c r="G32" s="383"/>
      <c r="H32" s="383"/>
      <c r="I32" s="383"/>
      <c r="J32" s="383"/>
      <c r="K32" s="533"/>
      <c r="L32" s="92"/>
      <c r="M32" s="93"/>
      <c r="N32" s="94"/>
      <c r="O32" s="385"/>
      <c r="P32" s="386"/>
      <c r="Q32" s="387"/>
      <c r="R32" s="178"/>
      <c r="S32" s="179" t="str">
        <f>IF(L32=$U$11,$U$11&amp;M32,IF(L32=$AD$11,$AD$11&amp;M32,IF(L32=AM8,AM8&amp;M32,IF(L32=$AV$9,$AV$9&amp;M32,IF(L32=BF9,BF9&amp;M32,IF(L32="","",$BF$9&amp;M32))))))</f>
        <v/>
      </c>
      <c r="T32" s="179"/>
      <c r="U32" s="180">
        <f t="shared" si="16"/>
        <v>0</v>
      </c>
      <c r="V32" s="180">
        <f t="shared" si="17"/>
        <v>0</v>
      </c>
      <c r="W32" s="180">
        <f t="shared" si="18"/>
        <v>0</v>
      </c>
      <c r="X32" s="180">
        <f t="shared" si="19"/>
        <v>0</v>
      </c>
      <c r="Y32" s="180">
        <f t="shared" si="20"/>
        <v>0</v>
      </c>
      <c r="Z32" s="180">
        <f t="shared" si="21"/>
        <v>0</v>
      </c>
      <c r="AA32" s="180">
        <f t="shared" si="22"/>
        <v>0</v>
      </c>
      <c r="AB32" s="180">
        <f t="shared" si="23"/>
        <v>0</v>
      </c>
      <c r="AC32" s="181"/>
      <c r="AD32" s="180">
        <f t="shared" si="0"/>
        <v>0</v>
      </c>
      <c r="AE32" s="180">
        <f t="shared" si="1"/>
        <v>0</v>
      </c>
      <c r="AF32" s="180">
        <f t="shared" si="2"/>
        <v>0</v>
      </c>
      <c r="AG32" s="180">
        <f t="shared" si="3"/>
        <v>0</v>
      </c>
      <c r="AH32" s="180">
        <f t="shared" si="4"/>
        <v>0</v>
      </c>
      <c r="AI32" s="180">
        <f t="shared" si="5"/>
        <v>0</v>
      </c>
      <c r="AJ32" s="180">
        <f t="shared" si="6"/>
        <v>0</v>
      </c>
      <c r="AK32" s="180">
        <f t="shared" si="7"/>
        <v>0</v>
      </c>
      <c r="AL32" s="181"/>
      <c r="AM32" s="180">
        <f t="shared" si="24"/>
        <v>0</v>
      </c>
      <c r="AN32" s="180">
        <f t="shared" si="25"/>
        <v>0</v>
      </c>
      <c r="AO32" s="180">
        <f t="shared" si="26"/>
        <v>0</v>
      </c>
      <c r="AP32" s="180">
        <f t="shared" si="27"/>
        <v>0</v>
      </c>
      <c r="AQ32" s="180">
        <f t="shared" si="28"/>
        <v>0</v>
      </c>
      <c r="AR32" s="180">
        <f t="shared" si="29"/>
        <v>0</v>
      </c>
      <c r="AS32" s="180">
        <f t="shared" si="30"/>
        <v>0</v>
      </c>
      <c r="AT32" s="180">
        <f t="shared" si="31"/>
        <v>0</v>
      </c>
      <c r="AU32" s="181"/>
      <c r="AV32" s="180">
        <f t="shared" si="32"/>
        <v>0</v>
      </c>
      <c r="AW32" s="180">
        <f t="shared" si="33"/>
        <v>0</v>
      </c>
      <c r="AX32" s="180">
        <f t="shared" si="34"/>
        <v>0</v>
      </c>
      <c r="AY32" s="180">
        <f t="shared" si="35"/>
        <v>0</v>
      </c>
      <c r="AZ32" s="180">
        <f t="shared" si="36"/>
        <v>0</v>
      </c>
      <c r="BA32" s="180">
        <f t="shared" si="37"/>
        <v>0</v>
      </c>
      <c r="BB32" s="180">
        <f t="shared" si="38"/>
        <v>0</v>
      </c>
      <c r="BC32" s="180">
        <f t="shared" si="39"/>
        <v>0</v>
      </c>
      <c r="BD32" s="146"/>
      <c r="BE32" s="182">
        <f t="shared" si="40"/>
        <v>0</v>
      </c>
      <c r="BF32" s="182">
        <f t="shared" si="41"/>
        <v>0</v>
      </c>
      <c r="BG32" s="182">
        <f t="shared" si="42"/>
        <v>0</v>
      </c>
      <c r="BH32" s="182">
        <f t="shared" si="43"/>
        <v>0</v>
      </c>
      <c r="BI32" s="182">
        <f t="shared" si="44"/>
        <v>0</v>
      </c>
      <c r="BJ32" s="182">
        <f t="shared" si="45"/>
        <v>0</v>
      </c>
      <c r="BK32" s="182">
        <f t="shared" si="46"/>
        <v>0</v>
      </c>
      <c r="BL32" s="182">
        <f t="shared" si="47"/>
        <v>0</v>
      </c>
      <c r="BM32" s="182">
        <f t="shared" si="48"/>
        <v>0</v>
      </c>
      <c r="BN32" s="183"/>
      <c r="BO32" s="184">
        <f t="shared" si="8"/>
        <v>0</v>
      </c>
      <c r="BP32" s="184">
        <f t="shared" si="9"/>
        <v>0</v>
      </c>
      <c r="BQ32" s="184">
        <f t="shared" si="10"/>
        <v>0</v>
      </c>
      <c r="BR32" s="184">
        <f t="shared" si="11"/>
        <v>0</v>
      </c>
      <c r="BS32" s="184">
        <f t="shared" si="12"/>
        <v>0</v>
      </c>
      <c r="BT32" s="184">
        <f t="shared" si="13"/>
        <v>0</v>
      </c>
      <c r="BU32" s="184">
        <f t="shared" si="14"/>
        <v>0</v>
      </c>
      <c r="BV32" s="184">
        <f t="shared" si="15"/>
        <v>0</v>
      </c>
    </row>
    <row r="33" spans="1:75" s="185" customFormat="1" ht="24" customHeight="1" x14ac:dyDescent="0.15">
      <c r="A33" s="176"/>
      <c r="B33" s="186"/>
      <c r="C33" s="380"/>
      <c r="D33" s="381"/>
      <c r="E33" s="382"/>
      <c r="F33" s="383"/>
      <c r="G33" s="383"/>
      <c r="H33" s="383"/>
      <c r="I33" s="383"/>
      <c r="J33" s="383"/>
      <c r="K33" s="533"/>
      <c r="L33" s="92"/>
      <c r="M33" s="93"/>
      <c r="N33" s="94"/>
      <c r="O33" s="385"/>
      <c r="P33" s="386"/>
      <c r="Q33" s="387"/>
      <c r="R33" s="178"/>
      <c r="S33" s="179" t="str">
        <f>IF(L33=$U$11,$U$11&amp;M33,IF(L33=$AD$11,$AD$11&amp;M33,IF(L33=AM8,AM8&amp;M33,IF(L33=$AV$9,$AV$9&amp;M33,IF(L33=BF9,BF9&amp;M33,IF(L33="","",$BF$9&amp;M33))))))</f>
        <v/>
      </c>
      <c r="T33" s="179"/>
      <c r="U33" s="180">
        <f t="shared" si="16"/>
        <v>0</v>
      </c>
      <c r="V33" s="180">
        <f t="shared" si="17"/>
        <v>0</v>
      </c>
      <c r="W33" s="180">
        <f t="shared" si="18"/>
        <v>0</v>
      </c>
      <c r="X33" s="180">
        <f t="shared" si="19"/>
        <v>0</v>
      </c>
      <c r="Y33" s="180">
        <f t="shared" si="20"/>
        <v>0</v>
      </c>
      <c r="Z33" s="180">
        <f t="shared" si="21"/>
        <v>0</v>
      </c>
      <c r="AA33" s="180">
        <f t="shared" si="22"/>
        <v>0</v>
      </c>
      <c r="AB33" s="180">
        <f t="shared" si="23"/>
        <v>0</v>
      </c>
      <c r="AC33" s="181"/>
      <c r="AD33" s="180">
        <f t="shared" si="0"/>
        <v>0</v>
      </c>
      <c r="AE33" s="180">
        <f t="shared" si="1"/>
        <v>0</v>
      </c>
      <c r="AF33" s="180">
        <f t="shared" si="2"/>
        <v>0</v>
      </c>
      <c r="AG33" s="180">
        <f t="shared" si="3"/>
        <v>0</v>
      </c>
      <c r="AH33" s="180">
        <f t="shared" si="4"/>
        <v>0</v>
      </c>
      <c r="AI33" s="180">
        <f t="shared" si="5"/>
        <v>0</v>
      </c>
      <c r="AJ33" s="180">
        <f t="shared" si="6"/>
        <v>0</v>
      </c>
      <c r="AK33" s="180">
        <f t="shared" si="7"/>
        <v>0</v>
      </c>
      <c r="AL33" s="181"/>
      <c r="AM33" s="180">
        <f t="shared" si="24"/>
        <v>0</v>
      </c>
      <c r="AN33" s="180">
        <f t="shared" si="25"/>
        <v>0</v>
      </c>
      <c r="AO33" s="180">
        <f t="shared" si="26"/>
        <v>0</v>
      </c>
      <c r="AP33" s="180">
        <f t="shared" si="27"/>
        <v>0</v>
      </c>
      <c r="AQ33" s="180">
        <f t="shared" si="28"/>
        <v>0</v>
      </c>
      <c r="AR33" s="180">
        <f t="shared" si="29"/>
        <v>0</v>
      </c>
      <c r="AS33" s="180">
        <f t="shared" si="30"/>
        <v>0</v>
      </c>
      <c r="AT33" s="180">
        <f t="shared" si="31"/>
        <v>0</v>
      </c>
      <c r="AU33" s="181"/>
      <c r="AV33" s="180">
        <f t="shared" si="32"/>
        <v>0</v>
      </c>
      <c r="AW33" s="180">
        <f t="shared" si="33"/>
        <v>0</v>
      </c>
      <c r="AX33" s="180">
        <f t="shared" si="34"/>
        <v>0</v>
      </c>
      <c r="AY33" s="180">
        <f t="shared" si="35"/>
        <v>0</v>
      </c>
      <c r="AZ33" s="180">
        <f t="shared" si="36"/>
        <v>0</v>
      </c>
      <c r="BA33" s="180">
        <f t="shared" si="37"/>
        <v>0</v>
      </c>
      <c r="BB33" s="180">
        <f t="shared" si="38"/>
        <v>0</v>
      </c>
      <c r="BC33" s="180">
        <f t="shared" si="39"/>
        <v>0</v>
      </c>
      <c r="BD33" s="146"/>
      <c r="BE33" s="182">
        <f t="shared" si="40"/>
        <v>0</v>
      </c>
      <c r="BF33" s="182">
        <f t="shared" si="41"/>
        <v>0</v>
      </c>
      <c r="BG33" s="182">
        <f t="shared" si="42"/>
        <v>0</v>
      </c>
      <c r="BH33" s="182">
        <f t="shared" si="43"/>
        <v>0</v>
      </c>
      <c r="BI33" s="182">
        <f t="shared" si="44"/>
        <v>0</v>
      </c>
      <c r="BJ33" s="182">
        <f t="shared" si="45"/>
        <v>0</v>
      </c>
      <c r="BK33" s="182">
        <f t="shared" si="46"/>
        <v>0</v>
      </c>
      <c r="BL33" s="182">
        <f t="shared" si="47"/>
        <v>0</v>
      </c>
      <c r="BM33" s="182">
        <f t="shared" si="48"/>
        <v>0</v>
      </c>
      <c r="BN33" s="183"/>
      <c r="BO33" s="184">
        <f t="shared" si="8"/>
        <v>0</v>
      </c>
      <c r="BP33" s="184">
        <f t="shared" si="9"/>
        <v>0</v>
      </c>
      <c r="BQ33" s="184">
        <f t="shared" si="10"/>
        <v>0</v>
      </c>
      <c r="BR33" s="184">
        <f t="shared" si="11"/>
        <v>0</v>
      </c>
      <c r="BS33" s="184">
        <f t="shared" si="12"/>
        <v>0</v>
      </c>
      <c r="BT33" s="184">
        <f t="shared" si="13"/>
        <v>0</v>
      </c>
      <c r="BU33" s="184">
        <f t="shared" si="14"/>
        <v>0</v>
      </c>
      <c r="BV33" s="184">
        <f t="shared" si="15"/>
        <v>0</v>
      </c>
    </row>
    <row r="34" spans="1:75" s="185" customFormat="1" ht="24" customHeight="1" x14ac:dyDescent="0.15">
      <c r="A34" s="176"/>
      <c r="B34" s="186"/>
      <c r="C34" s="380"/>
      <c r="D34" s="381"/>
      <c r="E34" s="382"/>
      <c r="F34" s="383"/>
      <c r="G34" s="383"/>
      <c r="H34" s="383"/>
      <c r="I34" s="383"/>
      <c r="J34" s="383"/>
      <c r="K34" s="533"/>
      <c r="L34" s="92"/>
      <c r="M34" s="93"/>
      <c r="N34" s="94"/>
      <c r="O34" s="385"/>
      <c r="P34" s="386"/>
      <c r="Q34" s="387"/>
      <c r="R34" s="178"/>
      <c r="S34" s="179" t="str">
        <f>IF(L34=$U$11,$U$11&amp;M34,IF(L34=$AD$11,$AD$11&amp;M34,IF(L34=AM8,AM8&amp;M34,IF(L34=$AV$9,$AV$9&amp;M34,IF(L34=BF9,BF9&amp;M34,IF(L34="","",$BF$9&amp;M34))))))</f>
        <v/>
      </c>
      <c r="T34" s="179"/>
      <c r="U34" s="180">
        <f t="shared" si="16"/>
        <v>0</v>
      </c>
      <c r="V34" s="180">
        <f t="shared" si="17"/>
        <v>0</v>
      </c>
      <c r="W34" s="180">
        <f t="shared" si="18"/>
        <v>0</v>
      </c>
      <c r="X34" s="180">
        <f t="shared" si="19"/>
        <v>0</v>
      </c>
      <c r="Y34" s="180">
        <f t="shared" si="20"/>
        <v>0</v>
      </c>
      <c r="Z34" s="180">
        <f t="shared" si="21"/>
        <v>0</v>
      </c>
      <c r="AA34" s="180">
        <f t="shared" si="22"/>
        <v>0</v>
      </c>
      <c r="AB34" s="180">
        <f t="shared" si="23"/>
        <v>0</v>
      </c>
      <c r="AC34" s="181"/>
      <c r="AD34" s="180">
        <f t="shared" si="0"/>
        <v>0</v>
      </c>
      <c r="AE34" s="180">
        <f t="shared" si="1"/>
        <v>0</v>
      </c>
      <c r="AF34" s="180">
        <f t="shared" si="2"/>
        <v>0</v>
      </c>
      <c r="AG34" s="180">
        <f t="shared" si="3"/>
        <v>0</v>
      </c>
      <c r="AH34" s="180">
        <f t="shared" si="4"/>
        <v>0</v>
      </c>
      <c r="AI34" s="180">
        <f t="shared" si="5"/>
        <v>0</v>
      </c>
      <c r="AJ34" s="180">
        <f t="shared" si="6"/>
        <v>0</v>
      </c>
      <c r="AK34" s="180">
        <f t="shared" si="7"/>
        <v>0</v>
      </c>
      <c r="AL34" s="181"/>
      <c r="AM34" s="180">
        <f t="shared" si="24"/>
        <v>0</v>
      </c>
      <c r="AN34" s="180">
        <f t="shared" si="25"/>
        <v>0</v>
      </c>
      <c r="AO34" s="180">
        <f t="shared" si="26"/>
        <v>0</v>
      </c>
      <c r="AP34" s="180">
        <f t="shared" si="27"/>
        <v>0</v>
      </c>
      <c r="AQ34" s="180">
        <f t="shared" si="28"/>
        <v>0</v>
      </c>
      <c r="AR34" s="180">
        <f t="shared" si="29"/>
        <v>0</v>
      </c>
      <c r="AS34" s="180">
        <f t="shared" si="30"/>
        <v>0</v>
      </c>
      <c r="AT34" s="180">
        <f t="shared" si="31"/>
        <v>0</v>
      </c>
      <c r="AU34" s="181"/>
      <c r="AV34" s="180">
        <f t="shared" si="32"/>
        <v>0</v>
      </c>
      <c r="AW34" s="180">
        <f t="shared" si="33"/>
        <v>0</v>
      </c>
      <c r="AX34" s="180">
        <f t="shared" si="34"/>
        <v>0</v>
      </c>
      <c r="AY34" s="180">
        <f t="shared" si="35"/>
        <v>0</v>
      </c>
      <c r="AZ34" s="180">
        <f t="shared" si="36"/>
        <v>0</v>
      </c>
      <c r="BA34" s="180">
        <f t="shared" si="37"/>
        <v>0</v>
      </c>
      <c r="BB34" s="180">
        <f t="shared" si="38"/>
        <v>0</v>
      </c>
      <c r="BC34" s="180">
        <f t="shared" si="39"/>
        <v>0</v>
      </c>
      <c r="BD34" s="146"/>
      <c r="BE34" s="182">
        <f t="shared" si="40"/>
        <v>0</v>
      </c>
      <c r="BF34" s="182">
        <f t="shared" si="41"/>
        <v>0</v>
      </c>
      <c r="BG34" s="182">
        <f t="shared" si="42"/>
        <v>0</v>
      </c>
      <c r="BH34" s="182">
        <f t="shared" si="43"/>
        <v>0</v>
      </c>
      <c r="BI34" s="182">
        <f t="shared" si="44"/>
        <v>0</v>
      </c>
      <c r="BJ34" s="182">
        <f t="shared" si="45"/>
        <v>0</v>
      </c>
      <c r="BK34" s="182">
        <f t="shared" si="46"/>
        <v>0</v>
      </c>
      <c r="BL34" s="182">
        <f t="shared" si="47"/>
        <v>0</v>
      </c>
      <c r="BM34" s="182">
        <f t="shared" si="48"/>
        <v>0</v>
      </c>
      <c r="BN34" s="183"/>
      <c r="BO34" s="184">
        <f t="shared" si="8"/>
        <v>0</v>
      </c>
      <c r="BP34" s="184">
        <f t="shared" si="9"/>
        <v>0</v>
      </c>
      <c r="BQ34" s="184">
        <f t="shared" si="10"/>
        <v>0</v>
      </c>
      <c r="BR34" s="184">
        <f t="shared" si="11"/>
        <v>0</v>
      </c>
      <c r="BS34" s="184">
        <f t="shared" si="12"/>
        <v>0</v>
      </c>
      <c r="BT34" s="184">
        <f t="shared" si="13"/>
        <v>0</v>
      </c>
      <c r="BU34" s="184">
        <f t="shared" si="14"/>
        <v>0</v>
      </c>
      <c r="BV34" s="184">
        <f t="shared" si="15"/>
        <v>0</v>
      </c>
    </row>
    <row r="35" spans="1:75" s="185" customFormat="1" ht="24" customHeight="1" x14ac:dyDescent="0.15">
      <c r="A35" s="176"/>
      <c r="B35" s="187"/>
      <c r="C35" s="380"/>
      <c r="D35" s="381"/>
      <c r="E35" s="382"/>
      <c r="F35" s="383"/>
      <c r="G35" s="383"/>
      <c r="H35" s="383"/>
      <c r="I35" s="383"/>
      <c r="J35" s="383"/>
      <c r="K35" s="533"/>
      <c r="L35" s="92"/>
      <c r="M35" s="93"/>
      <c r="N35" s="94"/>
      <c r="O35" s="385"/>
      <c r="P35" s="386"/>
      <c r="Q35" s="387"/>
      <c r="R35" s="178"/>
      <c r="S35" s="179" t="str">
        <f>IF(L35=$U$11,$U$11&amp;M35,IF(L35=$AD$11,$AD$11&amp;M35,IF(L35=AM8,AM8&amp;M35,IF(L35=$AV$9,$AV$9&amp;M35,IF(L35=BF9,BF9&amp;M35,IF(L35="","",$BF$9&amp;M35))))))</f>
        <v/>
      </c>
      <c r="T35" s="179"/>
      <c r="U35" s="180">
        <f t="shared" si="16"/>
        <v>0</v>
      </c>
      <c r="V35" s="180">
        <f t="shared" si="17"/>
        <v>0</v>
      </c>
      <c r="W35" s="180">
        <f t="shared" si="18"/>
        <v>0</v>
      </c>
      <c r="X35" s="180">
        <f t="shared" si="19"/>
        <v>0</v>
      </c>
      <c r="Y35" s="180">
        <f t="shared" si="20"/>
        <v>0</v>
      </c>
      <c r="Z35" s="180">
        <f t="shared" si="21"/>
        <v>0</v>
      </c>
      <c r="AA35" s="180">
        <f t="shared" si="22"/>
        <v>0</v>
      </c>
      <c r="AB35" s="180">
        <f t="shared" si="23"/>
        <v>0</v>
      </c>
      <c r="AC35" s="181"/>
      <c r="AD35" s="180">
        <f t="shared" si="0"/>
        <v>0</v>
      </c>
      <c r="AE35" s="180">
        <f t="shared" si="1"/>
        <v>0</v>
      </c>
      <c r="AF35" s="180">
        <f t="shared" si="2"/>
        <v>0</v>
      </c>
      <c r="AG35" s="180">
        <f t="shared" si="3"/>
        <v>0</v>
      </c>
      <c r="AH35" s="180">
        <f t="shared" si="4"/>
        <v>0</v>
      </c>
      <c r="AI35" s="180">
        <f t="shared" si="5"/>
        <v>0</v>
      </c>
      <c r="AJ35" s="180">
        <f t="shared" si="6"/>
        <v>0</v>
      </c>
      <c r="AK35" s="180">
        <f t="shared" si="7"/>
        <v>0</v>
      </c>
      <c r="AL35" s="181"/>
      <c r="AM35" s="180">
        <f t="shared" si="24"/>
        <v>0</v>
      </c>
      <c r="AN35" s="180">
        <f t="shared" si="25"/>
        <v>0</v>
      </c>
      <c r="AO35" s="180">
        <f t="shared" si="26"/>
        <v>0</v>
      </c>
      <c r="AP35" s="180">
        <f t="shared" si="27"/>
        <v>0</v>
      </c>
      <c r="AQ35" s="180">
        <f t="shared" si="28"/>
        <v>0</v>
      </c>
      <c r="AR35" s="180">
        <f t="shared" si="29"/>
        <v>0</v>
      </c>
      <c r="AS35" s="180">
        <f t="shared" si="30"/>
        <v>0</v>
      </c>
      <c r="AT35" s="180">
        <f t="shared" si="31"/>
        <v>0</v>
      </c>
      <c r="AU35" s="181"/>
      <c r="AV35" s="180">
        <f t="shared" si="32"/>
        <v>0</v>
      </c>
      <c r="AW35" s="180">
        <f t="shared" si="33"/>
        <v>0</v>
      </c>
      <c r="AX35" s="180">
        <f t="shared" si="34"/>
        <v>0</v>
      </c>
      <c r="AY35" s="180">
        <f t="shared" si="35"/>
        <v>0</v>
      </c>
      <c r="AZ35" s="180">
        <f t="shared" si="36"/>
        <v>0</v>
      </c>
      <c r="BA35" s="180">
        <f t="shared" si="37"/>
        <v>0</v>
      </c>
      <c r="BB35" s="180">
        <f t="shared" si="38"/>
        <v>0</v>
      </c>
      <c r="BC35" s="180">
        <f t="shared" si="39"/>
        <v>0</v>
      </c>
      <c r="BD35" s="146"/>
      <c r="BE35" s="182">
        <f t="shared" si="40"/>
        <v>0</v>
      </c>
      <c r="BF35" s="182">
        <f t="shared" si="41"/>
        <v>0</v>
      </c>
      <c r="BG35" s="182">
        <f t="shared" si="42"/>
        <v>0</v>
      </c>
      <c r="BH35" s="182">
        <f t="shared" si="43"/>
        <v>0</v>
      </c>
      <c r="BI35" s="182">
        <f t="shared" si="44"/>
        <v>0</v>
      </c>
      <c r="BJ35" s="182">
        <f t="shared" si="45"/>
        <v>0</v>
      </c>
      <c r="BK35" s="182">
        <f t="shared" si="46"/>
        <v>0</v>
      </c>
      <c r="BL35" s="182">
        <f t="shared" si="47"/>
        <v>0</v>
      </c>
      <c r="BM35" s="182">
        <f t="shared" si="48"/>
        <v>0</v>
      </c>
      <c r="BN35" s="183"/>
      <c r="BO35" s="184">
        <f t="shared" si="8"/>
        <v>0</v>
      </c>
      <c r="BP35" s="184">
        <f t="shared" si="9"/>
        <v>0</v>
      </c>
      <c r="BQ35" s="184">
        <f t="shared" si="10"/>
        <v>0</v>
      </c>
      <c r="BR35" s="184">
        <f t="shared" si="11"/>
        <v>0</v>
      </c>
      <c r="BS35" s="184">
        <f t="shared" si="12"/>
        <v>0</v>
      </c>
      <c r="BT35" s="184">
        <f t="shared" si="13"/>
        <v>0</v>
      </c>
      <c r="BU35" s="184">
        <f t="shared" si="14"/>
        <v>0</v>
      </c>
      <c r="BV35" s="184">
        <f t="shared" si="15"/>
        <v>0</v>
      </c>
    </row>
    <row r="36" spans="1:75" s="185" customFormat="1" ht="24" customHeight="1" x14ac:dyDescent="0.15">
      <c r="A36" s="176"/>
      <c r="B36" s="186"/>
      <c r="C36" s="380"/>
      <c r="D36" s="381"/>
      <c r="E36" s="382"/>
      <c r="F36" s="383"/>
      <c r="G36" s="383"/>
      <c r="H36" s="383"/>
      <c r="I36" s="383"/>
      <c r="J36" s="383"/>
      <c r="K36" s="533"/>
      <c r="L36" s="92"/>
      <c r="M36" s="93"/>
      <c r="N36" s="94"/>
      <c r="O36" s="385"/>
      <c r="P36" s="386"/>
      <c r="Q36" s="387"/>
      <c r="R36" s="178"/>
      <c r="S36" s="179" t="str">
        <f>IF(L36=$U$11,$U$11&amp;M36,IF(L36=$AD$11,$AD$11&amp;M36,IF(L36=AM8,AM8&amp;M36,IF(L36=$AV$9,$AV$9&amp;M36,IF(L36=BF9,BF9&amp;M36,IF(L36="","",$BF$9&amp;M36))))))</f>
        <v/>
      </c>
      <c r="T36" s="179"/>
      <c r="U36" s="180">
        <f t="shared" si="16"/>
        <v>0</v>
      </c>
      <c r="V36" s="180">
        <f t="shared" si="17"/>
        <v>0</v>
      </c>
      <c r="W36" s="180">
        <f t="shared" si="18"/>
        <v>0</v>
      </c>
      <c r="X36" s="180">
        <f t="shared" si="19"/>
        <v>0</v>
      </c>
      <c r="Y36" s="180">
        <f t="shared" si="20"/>
        <v>0</v>
      </c>
      <c r="Z36" s="180">
        <f t="shared" si="21"/>
        <v>0</v>
      </c>
      <c r="AA36" s="180">
        <f t="shared" si="22"/>
        <v>0</v>
      </c>
      <c r="AB36" s="180">
        <f t="shared" si="23"/>
        <v>0</v>
      </c>
      <c r="AC36" s="181"/>
      <c r="AD36" s="180">
        <f t="shared" si="0"/>
        <v>0</v>
      </c>
      <c r="AE36" s="180">
        <f t="shared" si="1"/>
        <v>0</v>
      </c>
      <c r="AF36" s="180">
        <f t="shared" si="2"/>
        <v>0</v>
      </c>
      <c r="AG36" s="180">
        <f t="shared" si="3"/>
        <v>0</v>
      </c>
      <c r="AH36" s="180">
        <f t="shared" si="4"/>
        <v>0</v>
      </c>
      <c r="AI36" s="180">
        <f t="shared" si="5"/>
        <v>0</v>
      </c>
      <c r="AJ36" s="180">
        <f t="shared" si="6"/>
        <v>0</v>
      </c>
      <c r="AK36" s="180">
        <f t="shared" si="7"/>
        <v>0</v>
      </c>
      <c r="AL36" s="181"/>
      <c r="AM36" s="180">
        <f t="shared" si="24"/>
        <v>0</v>
      </c>
      <c r="AN36" s="180">
        <f t="shared" si="25"/>
        <v>0</v>
      </c>
      <c r="AO36" s="180">
        <f t="shared" si="26"/>
        <v>0</v>
      </c>
      <c r="AP36" s="180">
        <f t="shared" si="27"/>
        <v>0</v>
      </c>
      <c r="AQ36" s="180">
        <f t="shared" si="28"/>
        <v>0</v>
      </c>
      <c r="AR36" s="180">
        <f t="shared" si="29"/>
        <v>0</v>
      </c>
      <c r="AS36" s="180">
        <f t="shared" si="30"/>
        <v>0</v>
      </c>
      <c r="AT36" s="180">
        <f t="shared" si="31"/>
        <v>0</v>
      </c>
      <c r="AU36" s="181"/>
      <c r="AV36" s="180">
        <f t="shared" si="32"/>
        <v>0</v>
      </c>
      <c r="AW36" s="180">
        <f t="shared" si="33"/>
        <v>0</v>
      </c>
      <c r="AX36" s="180">
        <f t="shared" si="34"/>
        <v>0</v>
      </c>
      <c r="AY36" s="180">
        <f t="shared" si="35"/>
        <v>0</v>
      </c>
      <c r="AZ36" s="180">
        <f t="shared" si="36"/>
        <v>0</v>
      </c>
      <c r="BA36" s="180">
        <f t="shared" si="37"/>
        <v>0</v>
      </c>
      <c r="BB36" s="180">
        <f t="shared" si="38"/>
        <v>0</v>
      </c>
      <c r="BC36" s="180">
        <f t="shared" si="39"/>
        <v>0</v>
      </c>
      <c r="BD36" s="146"/>
      <c r="BE36" s="182">
        <f t="shared" si="40"/>
        <v>0</v>
      </c>
      <c r="BF36" s="182">
        <f t="shared" si="41"/>
        <v>0</v>
      </c>
      <c r="BG36" s="182">
        <f t="shared" si="42"/>
        <v>0</v>
      </c>
      <c r="BH36" s="182">
        <f t="shared" si="43"/>
        <v>0</v>
      </c>
      <c r="BI36" s="182">
        <f t="shared" si="44"/>
        <v>0</v>
      </c>
      <c r="BJ36" s="182">
        <f t="shared" si="45"/>
        <v>0</v>
      </c>
      <c r="BK36" s="182">
        <f t="shared" si="46"/>
        <v>0</v>
      </c>
      <c r="BL36" s="182">
        <f t="shared" si="47"/>
        <v>0</v>
      </c>
      <c r="BM36" s="182">
        <f t="shared" si="48"/>
        <v>0</v>
      </c>
      <c r="BN36" s="183"/>
      <c r="BO36" s="184">
        <f t="shared" si="8"/>
        <v>0</v>
      </c>
      <c r="BP36" s="184">
        <f t="shared" si="9"/>
        <v>0</v>
      </c>
      <c r="BQ36" s="184">
        <f t="shared" si="10"/>
        <v>0</v>
      </c>
      <c r="BR36" s="184">
        <f t="shared" si="11"/>
        <v>0</v>
      </c>
      <c r="BS36" s="184">
        <f t="shared" si="12"/>
        <v>0</v>
      </c>
      <c r="BT36" s="184">
        <f t="shared" si="13"/>
        <v>0</v>
      </c>
      <c r="BU36" s="184">
        <f t="shared" si="14"/>
        <v>0</v>
      </c>
      <c r="BV36" s="184">
        <f t="shared" si="15"/>
        <v>0</v>
      </c>
    </row>
    <row r="37" spans="1:75" s="185" customFormat="1" ht="24" customHeight="1" x14ac:dyDescent="0.15">
      <c r="A37" s="176"/>
      <c r="B37" s="186"/>
      <c r="C37" s="380"/>
      <c r="D37" s="381"/>
      <c r="E37" s="382"/>
      <c r="F37" s="383"/>
      <c r="G37" s="383"/>
      <c r="H37" s="383"/>
      <c r="I37" s="383"/>
      <c r="J37" s="383"/>
      <c r="K37" s="533"/>
      <c r="L37" s="92"/>
      <c r="M37" s="93"/>
      <c r="N37" s="94"/>
      <c r="O37" s="385"/>
      <c r="P37" s="386"/>
      <c r="Q37" s="387"/>
      <c r="R37" s="178"/>
      <c r="S37" s="179" t="str">
        <f>IF(L37=$U$11,$U$11&amp;M37,IF(L37=$AD$11,$AD$11&amp;M37,IF(L37=AM8,AM8&amp;M37,IF(L37=$AV$9,$AV$9&amp;M37,IF(L37=BF9,BF9&amp;M37,IF(L37="","",$BF$9&amp;M37))))))</f>
        <v/>
      </c>
      <c r="T37" s="179"/>
      <c r="U37" s="180">
        <f t="shared" si="16"/>
        <v>0</v>
      </c>
      <c r="V37" s="180">
        <f t="shared" si="17"/>
        <v>0</v>
      </c>
      <c r="W37" s="180">
        <f t="shared" si="18"/>
        <v>0</v>
      </c>
      <c r="X37" s="180">
        <f t="shared" si="19"/>
        <v>0</v>
      </c>
      <c r="Y37" s="180">
        <f t="shared" si="20"/>
        <v>0</v>
      </c>
      <c r="Z37" s="180">
        <f t="shared" si="21"/>
        <v>0</v>
      </c>
      <c r="AA37" s="180">
        <f t="shared" si="22"/>
        <v>0</v>
      </c>
      <c r="AB37" s="180">
        <f t="shared" si="23"/>
        <v>0</v>
      </c>
      <c r="AC37" s="181"/>
      <c r="AD37" s="180">
        <f t="shared" si="0"/>
        <v>0</v>
      </c>
      <c r="AE37" s="180">
        <f t="shared" si="1"/>
        <v>0</v>
      </c>
      <c r="AF37" s="180">
        <f t="shared" si="2"/>
        <v>0</v>
      </c>
      <c r="AG37" s="180">
        <f t="shared" si="3"/>
        <v>0</v>
      </c>
      <c r="AH37" s="180">
        <f t="shared" si="4"/>
        <v>0</v>
      </c>
      <c r="AI37" s="180">
        <f t="shared" si="5"/>
        <v>0</v>
      </c>
      <c r="AJ37" s="180">
        <f t="shared" si="6"/>
        <v>0</v>
      </c>
      <c r="AK37" s="180">
        <f t="shared" si="7"/>
        <v>0</v>
      </c>
      <c r="AL37" s="181"/>
      <c r="AM37" s="180">
        <f t="shared" si="24"/>
        <v>0</v>
      </c>
      <c r="AN37" s="180">
        <f t="shared" si="25"/>
        <v>0</v>
      </c>
      <c r="AO37" s="180">
        <f t="shared" si="26"/>
        <v>0</v>
      </c>
      <c r="AP37" s="180">
        <f t="shared" si="27"/>
        <v>0</v>
      </c>
      <c r="AQ37" s="180">
        <f t="shared" si="28"/>
        <v>0</v>
      </c>
      <c r="AR37" s="180">
        <f t="shared" si="29"/>
        <v>0</v>
      </c>
      <c r="AS37" s="180">
        <f t="shared" si="30"/>
        <v>0</v>
      </c>
      <c r="AT37" s="180">
        <f t="shared" si="31"/>
        <v>0</v>
      </c>
      <c r="AU37" s="181"/>
      <c r="AV37" s="180">
        <f t="shared" si="32"/>
        <v>0</v>
      </c>
      <c r="AW37" s="180">
        <f t="shared" si="33"/>
        <v>0</v>
      </c>
      <c r="AX37" s="180">
        <f t="shared" si="34"/>
        <v>0</v>
      </c>
      <c r="AY37" s="180">
        <f t="shared" si="35"/>
        <v>0</v>
      </c>
      <c r="AZ37" s="180">
        <f t="shared" si="36"/>
        <v>0</v>
      </c>
      <c r="BA37" s="180">
        <f t="shared" si="37"/>
        <v>0</v>
      </c>
      <c r="BB37" s="180">
        <f t="shared" si="38"/>
        <v>0</v>
      </c>
      <c r="BC37" s="180">
        <f t="shared" si="39"/>
        <v>0</v>
      </c>
      <c r="BD37" s="146"/>
      <c r="BE37" s="182">
        <f t="shared" si="40"/>
        <v>0</v>
      </c>
      <c r="BF37" s="182">
        <f t="shared" si="41"/>
        <v>0</v>
      </c>
      <c r="BG37" s="182">
        <f t="shared" si="42"/>
        <v>0</v>
      </c>
      <c r="BH37" s="182">
        <f t="shared" si="43"/>
        <v>0</v>
      </c>
      <c r="BI37" s="182">
        <f t="shared" si="44"/>
        <v>0</v>
      </c>
      <c r="BJ37" s="182">
        <f t="shared" si="45"/>
        <v>0</v>
      </c>
      <c r="BK37" s="182">
        <f t="shared" si="46"/>
        <v>0</v>
      </c>
      <c r="BL37" s="182">
        <f t="shared" si="47"/>
        <v>0</v>
      </c>
      <c r="BM37" s="182">
        <f t="shared" si="48"/>
        <v>0</v>
      </c>
      <c r="BN37" s="183"/>
      <c r="BO37" s="184">
        <f t="shared" si="8"/>
        <v>0</v>
      </c>
      <c r="BP37" s="184">
        <f t="shared" si="9"/>
        <v>0</v>
      </c>
      <c r="BQ37" s="184">
        <f t="shared" si="10"/>
        <v>0</v>
      </c>
      <c r="BR37" s="184">
        <f t="shared" si="11"/>
        <v>0</v>
      </c>
      <c r="BS37" s="184">
        <f t="shared" si="12"/>
        <v>0</v>
      </c>
      <c r="BT37" s="184">
        <f t="shared" si="13"/>
        <v>0</v>
      </c>
      <c r="BU37" s="184">
        <f t="shared" si="14"/>
        <v>0</v>
      </c>
      <c r="BV37" s="184">
        <f t="shared" si="15"/>
        <v>0</v>
      </c>
    </row>
    <row r="38" spans="1:75" s="185" customFormat="1" ht="24" customHeight="1" x14ac:dyDescent="0.15">
      <c r="A38" s="176"/>
      <c r="B38" s="187"/>
      <c r="C38" s="380"/>
      <c r="D38" s="381"/>
      <c r="E38" s="382"/>
      <c r="F38" s="383"/>
      <c r="G38" s="383"/>
      <c r="H38" s="383"/>
      <c r="I38" s="383"/>
      <c r="J38" s="383"/>
      <c r="K38" s="533"/>
      <c r="L38" s="92"/>
      <c r="M38" s="93"/>
      <c r="N38" s="94"/>
      <c r="O38" s="385"/>
      <c r="P38" s="386"/>
      <c r="Q38" s="387"/>
      <c r="R38" s="178"/>
      <c r="S38" s="179" t="str">
        <f>IF(L38=$U$11,$U$11&amp;M38,IF(L38=$AD$11,$AD$11&amp;M38,IF(L38=AM8,AM8&amp;M38,IF(L38=$AV$9,$AV$9&amp;M38,IF(L38=BF9,BF9&amp;M38,IF(L38="","",$BF$9&amp;M38))))))</f>
        <v/>
      </c>
      <c r="T38" s="179"/>
      <c r="U38" s="180">
        <f t="shared" si="16"/>
        <v>0</v>
      </c>
      <c r="V38" s="180">
        <f t="shared" si="17"/>
        <v>0</v>
      </c>
      <c r="W38" s="180">
        <f t="shared" si="18"/>
        <v>0</v>
      </c>
      <c r="X38" s="180">
        <f t="shared" si="19"/>
        <v>0</v>
      </c>
      <c r="Y38" s="180">
        <f t="shared" si="20"/>
        <v>0</v>
      </c>
      <c r="Z38" s="180">
        <f t="shared" si="21"/>
        <v>0</v>
      </c>
      <c r="AA38" s="180">
        <f t="shared" si="22"/>
        <v>0</v>
      </c>
      <c r="AB38" s="180">
        <f t="shared" si="23"/>
        <v>0</v>
      </c>
      <c r="AC38" s="181"/>
      <c r="AD38" s="180">
        <f t="shared" si="0"/>
        <v>0</v>
      </c>
      <c r="AE38" s="180">
        <f t="shared" si="1"/>
        <v>0</v>
      </c>
      <c r="AF38" s="180">
        <f t="shared" si="2"/>
        <v>0</v>
      </c>
      <c r="AG38" s="180">
        <f t="shared" si="3"/>
        <v>0</v>
      </c>
      <c r="AH38" s="180">
        <f t="shared" si="4"/>
        <v>0</v>
      </c>
      <c r="AI38" s="180">
        <f t="shared" si="5"/>
        <v>0</v>
      </c>
      <c r="AJ38" s="180">
        <f t="shared" si="6"/>
        <v>0</v>
      </c>
      <c r="AK38" s="180">
        <f t="shared" si="7"/>
        <v>0</v>
      </c>
      <c r="AL38" s="181"/>
      <c r="AM38" s="180">
        <f t="shared" si="24"/>
        <v>0</v>
      </c>
      <c r="AN38" s="180">
        <f t="shared" si="25"/>
        <v>0</v>
      </c>
      <c r="AO38" s="180">
        <f t="shared" si="26"/>
        <v>0</v>
      </c>
      <c r="AP38" s="180">
        <f t="shared" si="27"/>
        <v>0</v>
      </c>
      <c r="AQ38" s="180">
        <f t="shared" si="28"/>
        <v>0</v>
      </c>
      <c r="AR38" s="180">
        <f t="shared" si="29"/>
        <v>0</v>
      </c>
      <c r="AS38" s="180">
        <f t="shared" si="30"/>
        <v>0</v>
      </c>
      <c r="AT38" s="180">
        <f t="shared" si="31"/>
        <v>0</v>
      </c>
      <c r="AU38" s="181"/>
      <c r="AV38" s="180">
        <f t="shared" si="32"/>
        <v>0</v>
      </c>
      <c r="AW38" s="180">
        <f t="shared" si="33"/>
        <v>0</v>
      </c>
      <c r="AX38" s="180">
        <f t="shared" si="34"/>
        <v>0</v>
      </c>
      <c r="AY38" s="180">
        <f t="shared" si="35"/>
        <v>0</v>
      </c>
      <c r="AZ38" s="180">
        <f t="shared" si="36"/>
        <v>0</v>
      </c>
      <c r="BA38" s="180">
        <f t="shared" si="37"/>
        <v>0</v>
      </c>
      <c r="BB38" s="180">
        <f t="shared" si="38"/>
        <v>0</v>
      </c>
      <c r="BC38" s="180">
        <f t="shared" si="39"/>
        <v>0</v>
      </c>
      <c r="BD38" s="146"/>
      <c r="BE38" s="182">
        <f t="shared" si="40"/>
        <v>0</v>
      </c>
      <c r="BF38" s="182">
        <f t="shared" si="41"/>
        <v>0</v>
      </c>
      <c r="BG38" s="182">
        <f t="shared" si="42"/>
        <v>0</v>
      </c>
      <c r="BH38" s="182">
        <f t="shared" si="43"/>
        <v>0</v>
      </c>
      <c r="BI38" s="182">
        <f t="shared" si="44"/>
        <v>0</v>
      </c>
      <c r="BJ38" s="182">
        <f t="shared" si="45"/>
        <v>0</v>
      </c>
      <c r="BK38" s="182">
        <f t="shared" si="46"/>
        <v>0</v>
      </c>
      <c r="BL38" s="182">
        <f t="shared" si="47"/>
        <v>0</v>
      </c>
      <c r="BM38" s="182">
        <f t="shared" si="48"/>
        <v>0</v>
      </c>
      <c r="BN38" s="183"/>
      <c r="BO38" s="184">
        <f t="shared" si="8"/>
        <v>0</v>
      </c>
      <c r="BP38" s="184">
        <f t="shared" si="9"/>
        <v>0</v>
      </c>
      <c r="BQ38" s="184">
        <f t="shared" si="10"/>
        <v>0</v>
      </c>
      <c r="BR38" s="184">
        <f t="shared" si="11"/>
        <v>0</v>
      </c>
      <c r="BS38" s="184">
        <f t="shared" si="12"/>
        <v>0</v>
      </c>
      <c r="BT38" s="184">
        <f t="shared" si="13"/>
        <v>0</v>
      </c>
      <c r="BU38" s="184">
        <f t="shared" si="14"/>
        <v>0</v>
      </c>
      <c r="BV38" s="184">
        <f t="shared" si="15"/>
        <v>0</v>
      </c>
    </row>
    <row r="39" spans="1:75" s="185" customFormat="1" ht="24" customHeight="1" x14ac:dyDescent="0.15">
      <c r="A39" s="176"/>
      <c r="B39" s="186"/>
      <c r="C39" s="380"/>
      <c r="D39" s="381"/>
      <c r="E39" s="382"/>
      <c r="F39" s="383"/>
      <c r="G39" s="383"/>
      <c r="H39" s="383"/>
      <c r="I39" s="383"/>
      <c r="J39" s="383"/>
      <c r="K39" s="533"/>
      <c r="L39" s="92"/>
      <c r="M39" s="93"/>
      <c r="N39" s="94"/>
      <c r="O39" s="385"/>
      <c r="P39" s="386"/>
      <c r="Q39" s="387"/>
      <c r="R39" s="178"/>
      <c r="S39" s="179" t="str">
        <f>IF(L39=$U$11,$U$11&amp;M39,IF(L39=$AD$11,$AD$11&amp;M39,IF(L39=AM8,AM8&amp;M39,IF(L39=$AV$9,$AV$9&amp;M39,IF(L39=BF9,BF9&amp;M39,IF(L39="","",$BF$9&amp;M39))))))</f>
        <v/>
      </c>
      <c r="T39" s="179"/>
      <c r="U39" s="180">
        <f t="shared" si="16"/>
        <v>0</v>
      </c>
      <c r="V39" s="180">
        <f t="shared" si="17"/>
        <v>0</v>
      </c>
      <c r="W39" s="180">
        <f t="shared" si="18"/>
        <v>0</v>
      </c>
      <c r="X39" s="180">
        <f t="shared" si="19"/>
        <v>0</v>
      </c>
      <c r="Y39" s="180">
        <f t="shared" si="20"/>
        <v>0</v>
      </c>
      <c r="Z39" s="180">
        <f t="shared" si="21"/>
        <v>0</v>
      </c>
      <c r="AA39" s="180">
        <f t="shared" si="22"/>
        <v>0</v>
      </c>
      <c r="AB39" s="180">
        <f t="shared" si="23"/>
        <v>0</v>
      </c>
      <c r="AC39" s="181"/>
      <c r="AD39" s="180">
        <f t="shared" si="0"/>
        <v>0</v>
      </c>
      <c r="AE39" s="180">
        <f t="shared" si="1"/>
        <v>0</v>
      </c>
      <c r="AF39" s="180">
        <f t="shared" si="2"/>
        <v>0</v>
      </c>
      <c r="AG39" s="180">
        <f t="shared" si="3"/>
        <v>0</v>
      </c>
      <c r="AH39" s="180">
        <f t="shared" si="4"/>
        <v>0</v>
      </c>
      <c r="AI39" s="180">
        <f t="shared" si="5"/>
        <v>0</v>
      </c>
      <c r="AJ39" s="180">
        <f t="shared" si="6"/>
        <v>0</v>
      </c>
      <c r="AK39" s="180">
        <f t="shared" si="7"/>
        <v>0</v>
      </c>
      <c r="AL39" s="181"/>
      <c r="AM39" s="180">
        <f t="shared" si="24"/>
        <v>0</v>
      </c>
      <c r="AN39" s="180">
        <f t="shared" si="25"/>
        <v>0</v>
      </c>
      <c r="AO39" s="180">
        <f t="shared" si="26"/>
        <v>0</v>
      </c>
      <c r="AP39" s="180">
        <f t="shared" si="27"/>
        <v>0</v>
      </c>
      <c r="AQ39" s="180">
        <f t="shared" si="28"/>
        <v>0</v>
      </c>
      <c r="AR39" s="180">
        <f t="shared" si="29"/>
        <v>0</v>
      </c>
      <c r="AS39" s="180">
        <f t="shared" si="30"/>
        <v>0</v>
      </c>
      <c r="AT39" s="180">
        <f t="shared" si="31"/>
        <v>0</v>
      </c>
      <c r="AU39" s="181"/>
      <c r="AV39" s="180">
        <f t="shared" si="32"/>
        <v>0</v>
      </c>
      <c r="AW39" s="180">
        <f t="shared" si="33"/>
        <v>0</v>
      </c>
      <c r="AX39" s="180">
        <f t="shared" si="34"/>
        <v>0</v>
      </c>
      <c r="AY39" s="180">
        <f t="shared" si="35"/>
        <v>0</v>
      </c>
      <c r="AZ39" s="180">
        <f t="shared" si="36"/>
        <v>0</v>
      </c>
      <c r="BA39" s="180">
        <f t="shared" si="37"/>
        <v>0</v>
      </c>
      <c r="BB39" s="180">
        <f t="shared" si="38"/>
        <v>0</v>
      </c>
      <c r="BC39" s="180">
        <f t="shared" si="39"/>
        <v>0</v>
      </c>
      <c r="BD39" s="146"/>
      <c r="BE39" s="182">
        <f t="shared" si="40"/>
        <v>0</v>
      </c>
      <c r="BF39" s="182">
        <f t="shared" si="41"/>
        <v>0</v>
      </c>
      <c r="BG39" s="182">
        <f t="shared" si="42"/>
        <v>0</v>
      </c>
      <c r="BH39" s="182">
        <f t="shared" si="43"/>
        <v>0</v>
      </c>
      <c r="BI39" s="182">
        <f t="shared" si="44"/>
        <v>0</v>
      </c>
      <c r="BJ39" s="182">
        <f t="shared" si="45"/>
        <v>0</v>
      </c>
      <c r="BK39" s="182">
        <f t="shared" si="46"/>
        <v>0</v>
      </c>
      <c r="BL39" s="182">
        <f t="shared" si="47"/>
        <v>0</v>
      </c>
      <c r="BM39" s="182">
        <f t="shared" si="48"/>
        <v>0</v>
      </c>
      <c r="BN39" s="183"/>
      <c r="BO39" s="184">
        <f t="shared" si="8"/>
        <v>0</v>
      </c>
      <c r="BP39" s="184">
        <f t="shared" si="9"/>
        <v>0</v>
      </c>
      <c r="BQ39" s="184">
        <f t="shared" si="10"/>
        <v>0</v>
      </c>
      <c r="BR39" s="184">
        <f t="shared" si="11"/>
        <v>0</v>
      </c>
      <c r="BS39" s="184">
        <f t="shared" si="12"/>
        <v>0</v>
      </c>
      <c r="BT39" s="184">
        <f t="shared" si="13"/>
        <v>0</v>
      </c>
      <c r="BU39" s="184">
        <f t="shared" si="14"/>
        <v>0</v>
      </c>
      <c r="BV39" s="184">
        <f t="shared" si="15"/>
        <v>0</v>
      </c>
    </row>
    <row r="40" spans="1:75" s="185" customFormat="1" ht="24" customHeight="1" x14ac:dyDescent="0.15">
      <c r="A40" s="176"/>
      <c r="B40" s="189"/>
      <c r="C40" s="380"/>
      <c r="D40" s="381"/>
      <c r="E40" s="382"/>
      <c r="F40" s="383"/>
      <c r="G40" s="383"/>
      <c r="H40" s="383"/>
      <c r="I40" s="383"/>
      <c r="J40" s="383"/>
      <c r="K40" s="533"/>
      <c r="L40" s="98"/>
      <c r="M40" s="93"/>
      <c r="N40" s="162"/>
      <c r="O40" s="385"/>
      <c r="P40" s="386"/>
      <c r="Q40" s="387"/>
      <c r="R40" s="188"/>
      <c r="S40" s="190"/>
      <c r="T40" s="190"/>
      <c r="U40" s="180">
        <f t="shared" si="16"/>
        <v>0</v>
      </c>
      <c r="V40" s="180">
        <f t="shared" si="17"/>
        <v>0</v>
      </c>
      <c r="W40" s="180">
        <f t="shared" si="18"/>
        <v>0</v>
      </c>
      <c r="X40" s="180">
        <f t="shared" si="19"/>
        <v>0</v>
      </c>
      <c r="Y40" s="180">
        <f t="shared" si="20"/>
        <v>0</v>
      </c>
      <c r="Z40" s="180">
        <f t="shared" si="21"/>
        <v>0</v>
      </c>
      <c r="AA40" s="180">
        <f t="shared" si="22"/>
        <v>0</v>
      </c>
      <c r="AB40" s="180">
        <f t="shared" si="23"/>
        <v>0</v>
      </c>
      <c r="AC40" s="181"/>
      <c r="AD40" s="180">
        <f t="shared" si="0"/>
        <v>0</v>
      </c>
      <c r="AE40" s="180">
        <f t="shared" si="1"/>
        <v>0</v>
      </c>
      <c r="AF40" s="180">
        <f t="shared" si="2"/>
        <v>0</v>
      </c>
      <c r="AG40" s="180">
        <f t="shared" si="3"/>
        <v>0</v>
      </c>
      <c r="AH40" s="180">
        <f t="shared" si="4"/>
        <v>0</v>
      </c>
      <c r="AI40" s="180">
        <f t="shared" si="5"/>
        <v>0</v>
      </c>
      <c r="AJ40" s="180">
        <f t="shared" si="6"/>
        <v>0</v>
      </c>
      <c r="AK40" s="180">
        <f t="shared" si="7"/>
        <v>0</v>
      </c>
      <c r="AL40" s="181"/>
      <c r="AM40" s="180">
        <f t="shared" si="24"/>
        <v>0</v>
      </c>
      <c r="AN40" s="180">
        <f t="shared" si="25"/>
        <v>0</v>
      </c>
      <c r="AO40" s="180">
        <f t="shared" si="26"/>
        <v>0</v>
      </c>
      <c r="AP40" s="180">
        <f t="shared" si="27"/>
        <v>0</v>
      </c>
      <c r="AQ40" s="180">
        <f t="shared" si="28"/>
        <v>0</v>
      </c>
      <c r="AR40" s="180">
        <f t="shared" si="29"/>
        <v>0</v>
      </c>
      <c r="AS40" s="180">
        <f t="shared" si="30"/>
        <v>0</v>
      </c>
      <c r="AT40" s="180">
        <f t="shared" si="31"/>
        <v>0</v>
      </c>
      <c r="AU40" s="181"/>
      <c r="AV40" s="180">
        <f t="shared" si="32"/>
        <v>0</v>
      </c>
      <c r="AW40" s="180">
        <f t="shared" si="33"/>
        <v>0</v>
      </c>
      <c r="AX40" s="180">
        <f t="shared" si="34"/>
        <v>0</v>
      </c>
      <c r="AY40" s="180">
        <f t="shared" si="35"/>
        <v>0</v>
      </c>
      <c r="AZ40" s="180">
        <f t="shared" si="36"/>
        <v>0</v>
      </c>
      <c r="BA40" s="180">
        <f t="shared" si="37"/>
        <v>0</v>
      </c>
      <c r="BB40" s="180">
        <f t="shared" si="38"/>
        <v>0</v>
      </c>
      <c r="BC40" s="180">
        <f t="shared" si="39"/>
        <v>0</v>
      </c>
      <c r="BD40" s="146"/>
      <c r="BE40" s="182">
        <f t="shared" si="40"/>
        <v>0</v>
      </c>
      <c r="BF40" s="182">
        <f t="shared" si="41"/>
        <v>0</v>
      </c>
      <c r="BG40" s="182">
        <f t="shared" si="42"/>
        <v>0</v>
      </c>
      <c r="BH40" s="182">
        <f t="shared" si="43"/>
        <v>0</v>
      </c>
      <c r="BI40" s="182">
        <f t="shared" si="44"/>
        <v>0</v>
      </c>
      <c r="BJ40" s="182">
        <f t="shared" si="45"/>
        <v>0</v>
      </c>
      <c r="BK40" s="182">
        <f t="shared" si="46"/>
        <v>0</v>
      </c>
      <c r="BL40" s="182">
        <f t="shared" si="47"/>
        <v>0</v>
      </c>
      <c r="BM40" s="182">
        <f t="shared" si="48"/>
        <v>0</v>
      </c>
      <c r="BN40" s="183"/>
      <c r="BO40" s="184">
        <f t="shared" si="8"/>
        <v>0</v>
      </c>
      <c r="BP40" s="184">
        <f t="shared" si="9"/>
        <v>0</v>
      </c>
      <c r="BQ40" s="184">
        <f t="shared" si="10"/>
        <v>0</v>
      </c>
      <c r="BR40" s="184">
        <f t="shared" si="11"/>
        <v>0</v>
      </c>
      <c r="BS40" s="184">
        <f t="shared" si="12"/>
        <v>0</v>
      </c>
      <c r="BT40" s="184">
        <f t="shared" si="13"/>
        <v>0</v>
      </c>
      <c r="BU40" s="184">
        <f t="shared" si="14"/>
        <v>0</v>
      </c>
      <c r="BV40" s="184">
        <f t="shared" si="15"/>
        <v>0</v>
      </c>
    </row>
    <row r="41" spans="1:75" s="185" customFormat="1" ht="24" customHeight="1" x14ac:dyDescent="0.15">
      <c r="A41" s="176"/>
      <c r="B41" s="189"/>
      <c r="C41" s="380"/>
      <c r="D41" s="381"/>
      <c r="E41" s="382"/>
      <c r="F41" s="383"/>
      <c r="G41" s="383"/>
      <c r="H41" s="383"/>
      <c r="I41" s="383"/>
      <c r="J41" s="383"/>
      <c r="K41" s="533"/>
      <c r="L41" s="98"/>
      <c r="M41" s="93"/>
      <c r="N41" s="162"/>
      <c r="O41" s="385"/>
      <c r="P41" s="386"/>
      <c r="Q41" s="387"/>
      <c r="R41" s="188"/>
      <c r="S41" s="99" t="s">
        <v>81</v>
      </c>
      <c r="T41" s="100"/>
      <c r="U41" s="180">
        <f t="shared" si="16"/>
        <v>0</v>
      </c>
      <c r="V41" s="180">
        <f t="shared" si="17"/>
        <v>0</v>
      </c>
      <c r="W41" s="180">
        <f t="shared" si="18"/>
        <v>0</v>
      </c>
      <c r="X41" s="180">
        <f t="shared" si="19"/>
        <v>0</v>
      </c>
      <c r="Y41" s="180">
        <f t="shared" si="20"/>
        <v>0</v>
      </c>
      <c r="Z41" s="180">
        <f t="shared" si="21"/>
        <v>0</v>
      </c>
      <c r="AA41" s="180">
        <f t="shared" si="22"/>
        <v>0</v>
      </c>
      <c r="AB41" s="180">
        <f t="shared" si="23"/>
        <v>0</v>
      </c>
      <c r="AC41" s="181"/>
      <c r="AD41" s="180">
        <f t="shared" si="0"/>
        <v>0</v>
      </c>
      <c r="AE41" s="180">
        <f t="shared" si="1"/>
        <v>0</v>
      </c>
      <c r="AF41" s="180">
        <f t="shared" si="2"/>
        <v>0</v>
      </c>
      <c r="AG41" s="180">
        <f t="shared" si="3"/>
        <v>0</v>
      </c>
      <c r="AH41" s="180">
        <f t="shared" si="4"/>
        <v>0</v>
      </c>
      <c r="AI41" s="180">
        <f t="shared" si="5"/>
        <v>0</v>
      </c>
      <c r="AJ41" s="180">
        <f t="shared" si="6"/>
        <v>0</v>
      </c>
      <c r="AK41" s="180">
        <f t="shared" si="7"/>
        <v>0</v>
      </c>
      <c r="AL41" s="181"/>
      <c r="AM41" s="180">
        <f t="shared" si="24"/>
        <v>0</v>
      </c>
      <c r="AN41" s="180">
        <f t="shared" si="25"/>
        <v>0</v>
      </c>
      <c r="AO41" s="180">
        <f t="shared" si="26"/>
        <v>0</v>
      </c>
      <c r="AP41" s="180">
        <f t="shared" si="27"/>
        <v>0</v>
      </c>
      <c r="AQ41" s="180">
        <f t="shared" si="28"/>
        <v>0</v>
      </c>
      <c r="AR41" s="180">
        <f t="shared" si="29"/>
        <v>0</v>
      </c>
      <c r="AS41" s="180">
        <f t="shared" si="30"/>
        <v>0</v>
      </c>
      <c r="AT41" s="180">
        <f t="shared" si="31"/>
        <v>0</v>
      </c>
      <c r="AU41" s="181"/>
      <c r="AV41" s="180">
        <f t="shared" si="32"/>
        <v>0</v>
      </c>
      <c r="AW41" s="180">
        <f t="shared" si="33"/>
        <v>0</v>
      </c>
      <c r="AX41" s="180">
        <f t="shared" si="34"/>
        <v>0</v>
      </c>
      <c r="AY41" s="180">
        <f t="shared" si="35"/>
        <v>0</v>
      </c>
      <c r="AZ41" s="180">
        <f t="shared" si="36"/>
        <v>0</v>
      </c>
      <c r="BA41" s="180">
        <f t="shared" si="37"/>
        <v>0</v>
      </c>
      <c r="BB41" s="180">
        <f t="shared" si="38"/>
        <v>0</v>
      </c>
      <c r="BC41" s="180">
        <f t="shared" si="39"/>
        <v>0</v>
      </c>
      <c r="BD41" s="146"/>
      <c r="BE41" s="182">
        <f t="shared" si="40"/>
        <v>0</v>
      </c>
      <c r="BF41" s="182">
        <f t="shared" si="41"/>
        <v>0</v>
      </c>
      <c r="BG41" s="182">
        <f t="shared" si="42"/>
        <v>0</v>
      </c>
      <c r="BH41" s="182">
        <f t="shared" si="43"/>
        <v>0</v>
      </c>
      <c r="BI41" s="182">
        <f t="shared" si="44"/>
        <v>0</v>
      </c>
      <c r="BJ41" s="182">
        <f t="shared" si="45"/>
        <v>0</v>
      </c>
      <c r="BK41" s="182">
        <f t="shared" si="46"/>
        <v>0</v>
      </c>
      <c r="BL41" s="182">
        <f t="shared" si="47"/>
        <v>0</v>
      </c>
      <c r="BM41" s="182">
        <f t="shared" si="48"/>
        <v>0</v>
      </c>
      <c r="BN41" s="183"/>
      <c r="BO41" s="184">
        <f t="shared" si="8"/>
        <v>0</v>
      </c>
      <c r="BP41" s="184">
        <f t="shared" si="9"/>
        <v>0</v>
      </c>
      <c r="BQ41" s="184">
        <f t="shared" si="10"/>
        <v>0</v>
      </c>
      <c r="BR41" s="184">
        <f t="shared" si="11"/>
        <v>0</v>
      </c>
      <c r="BS41" s="184">
        <f t="shared" si="12"/>
        <v>0</v>
      </c>
      <c r="BT41" s="184">
        <f t="shared" si="13"/>
        <v>0</v>
      </c>
      <c r="BU41" s="184">
        <f t="shared" si="14"/>
        <v>0</v>
      </c>
      <c r="BV41" s="184">
        <f t="shared" si="15"/>
        <v>0</v>
      </c>
    </row>
    <row r="42" spans="1:75" s="185" customFormat="1" ht="24" customHeight="1" x14ac:dyDescent="0.15">
      <c r="A42" s="176"/>
      <c r="B42" s="191"/>
      <c r="C42" s="380"/>
      <c r="D42" s="381"/>
      <c r="E42" s="382"/>
      <c r="F42" s="383"/>
      <c r="G42" s="383"/>
      <c r="H42" s="383"/>
      <c r="I42" s="383"/>
      <c r="J42" s="383"/>
      <c r="K42" s="533"/>
      <c r="L42" s="98"/>
      <c r="M42" s="93"/>
      <c r="N42" s="162"/>
      <c r="O42" s="388"/>
      <c r="P42" s="389"/>
      <c r="Q42" s="390"/>
      <c r="R42" s="188"/>
      <c r="S42" s="102" t="s">
        <v>82</v>
      </c>
      <c r="T42" s="103"/>
      <c r="U42" s="180">
        <f t="shared" si="16"/>
        <v>0</v>
      </c>
      <c r="V42" s="180">
        <f t="shared" si="17"/>
        <v>0</v>
      </c>
      <c r="W42" s="180">
        <f t="shared" si="18"/>
        <v>0</v>
      </c>
      <c r="X42" s="180">
        <f t="shared" si="19"/>
        <v>0</v>
      </c>
      <c r="Y42" s="180">
        <f t="shared" si="20"/>
        <v>0</v>
      </c>
      <c r="Z42" s="180">
        <f t="shared" si="21"/>
        <v>0</v>
      </c>
      <c r="AA42" s="180">
        <f t="shared" si="22"/>
        <v>0</v>
      </c>
      <c r="AB42" s="180">
        <f t="shared" si="23"/>
        <v>0</v>
      </c>
      <c r="AC42" s="181"/>
      <c r="AD42" s="180">
        <f t="shared" si="0"/>
        <v>0</v>
      </c>
      <c r="AE42" s="180">
        <f t="shared" si="1"/>
        <v>0</v>
      </c>
      <c r="AF42" s="180">
        <f t="shared" si="2"/>
        <v>0</v>
      </c>
      <c r="AG42" s="180">
        <f t="shared" si="3"/>
        <v>0</v>
      </c>
      <c r="AH42" s="180">
        <f t="shared" si="4"/>
        <v>0</v>
      </c>
      <c r="AI42" s="180">
        <f t="shared" si="5"/>
        <v>0</v>
      </c>
      <c r="AJ42" s="180">
        <f t="shared" si="6"/>
        <v>0</v>
      </c>
      <c r="AK42" s="180">
        <f t="shared" si="7"/>
        <v>0</v>
      </c>
      <c r="AL42" s="181"/>
      <c r="AM42" s="180">
        <f t="shared" si="24"/>
        <v>0</v>
      </c>
      <c r="AN42" s="180">
        <f t="shared" si="25"/>
        <v>0</v>
      </c>
      <c r="AO42" s="180">
        <f t="shared" si="26"/>
        <v>0</v>
      </c>
      <c r="AP42" s="180">
        <f t="shared" si="27"/>
        <v>0</v>
      </c>
      <c r="AQ42" s="180">
        <f t="shared" si="28"/>
        <v>0</v>
      </c>
      <c r="AR42" s="180">
        <f t="shared" si="29"/>
        <v>0</v>
      </c>
      <c r="AS42" s="180">
        <f t="shared" si="30"/>
        <v>0</v>
      </c>
      <c r="AT42" s="180">
        <f t="shared" si="31"/>
        <v>0</v>
      </c>
      <c r="AU42" s="181"/>
      <c r="AV42" s="180">
        <f t="shared" si="32"/>
        <v>0</v>
      </c>
      <c r="AW42" s="180">
        <f t="shared" si="33"/>
        <v>0</v>
      </c>
      <c r="AX42" s="180">
        <f t="shared" si="34"/>
        <v>0</v>
      </c>
      <c r="AY42" s="180">
        <f t="shared" si="35"/>
        <v>0</v>
      </c>
      <c r="AZ42" s="180">
        <f t="shared" si="36"/>
        <v>0</v>
      </c>
      <c r="BA42" s="180">
        <f t="shared" si="37"/>
        <v>0</v>
      </c>
      <c r="BB42" s="180">
        <f t="shared" si="38"/>
        <v>0</v>
      </c>
      <c r="BC42" s="180">
        <f t="shared" si="39"/>
        <v>0</v>
      </c>
      <c r="BD42" s="157"/>
      <c r="BE42" s="182">
        <f t="shared" si="40"/>
        <v>0</v>
      </c>
      <c r="BF42" s="182">
        <f t="shared" si="41"/>
        <v>0</v>
      </c>
      <c r="BG42" s="182">
        <f t="shared" si="42"/>
        <v>0</v>
      </c>
      <c r="BH42" s="182">
        <f t="shared" si="43"/>
        <v>0</v>
      </c>
      <c r="BI42" s="182">
        <f t="shared" si="44"/>
        <v>0</v>
      </c>
      <c r="BJ42" s="182">
        <f t="shared" si="45"/>
        <v>0</v>
      </c>
      <c r="BK42" s="182">
        <f t="shared" si="46"/>
        <v>0</v>
      </c>
      <c r="BL42" s="182">
        <f t="shared" si="47"/>
        <v>0</v>
      </c>
      <c r="BM42" s="182">
        <f t="shared" si="48"/>
        <v>0</v>
      </c>
      <c r="BN42" s="183"/>
      <c r="BO42" s="184">
        <f t="shared" si="8"/>
        <v>0</v>
      </c>
      <c r="BP42" s="184">
        <f t="shared" si="9"/>
        <v>0</v>
      </c>
      <c r="BQ42" s="184">
        <f t="shared" si="10"/>
        <v>0</v>
      </c>
      <c r="BR42" s="184">
        <f t="shared" si="11"/>
        <v>0</v>
      </c>
      <c r="BS42" s="184">
        <f t="shared" si="12"/>
        <v>0</v>
      </c>
      <c r="BT42" s="184">
        <f t="shared" si="13"/>
        <v>0</v>
      </c>
      <c r="BU42" s="184">
        <f t="shared" si="14"/>
        <v>0</v>
      </c>
      <c r="BV42" s="184">
        <f t="shared" si="15"/>
        <v>0</v>
      </c>
    </row>
    <row r="43" spans="1:75" s="185" customFormat="1" ht="12.75" customHeight="1" x14ac:dyDescent="0.15">
      <c r="A43" s="176"/>
      <c r="B43" s="176"/>
      <c r="C43" s="192"/>
      <c r="D43" s="192"/>
      <c r="E43" s="192"/>
      <c r="F43" s="192"/>
      <c r="G43" s="192"/>
      <c r="H43" s="192"/>
      <c r="I43" s="192"/>
      <c r="J43" s="193"/>
      <c r="K43" s="192"/>
      <c r="L43" s="192"/>
      <c r="M43" s="192"/>
      <c r="N43" s="192"/>
      <c r="O43" s="192"/>
      <c r="P43" s="192"/>
      <c r="Q43" s="192"/>
      <c r="R43" s="192"/>
      <c r="S43" s="194">
        <f>COUNTA($C$15:$C$42)</f>
        <v>0</v>
      </c>
      <c r="T43" s="194"/>
      <c r="U43" s="195">
        <f>SUM(U15:U42)</f>
        <v>0</v>
      </c>
      <c r="V43" s="195">
        <f t="shared" ref="V43:AB43" si="49">SUM(V15:V42)</f>
        <v>0</v>
      </c>
      <c r="W43" s="195">
        <f t="shared" si="49"/>
        <v>0</v>
      </c>
      <c r="X43" s="195">
        <f t="shared" si="49"/>
        <v>0</v>
      </c>
      <c r="Y43" s="195">
        <f t="shared" si="49"/>
        <v>0</v>
      </c>
      <c r="Z43" s="195">
        <f t="shared" si="49"/>
        <v>0</v>
      </c>
      <c r="AA43" s="195">
        <f t="shared" si="49"/>
        <v>0</v>
      </c>
      <c r="AB43" s="195">
        <f t="shared" si="49"/>
        <v>0</v>
      </c>
      <c r="AC43" s="195"/>
      <c r="AD43" s="195">
        <f>SUM(AD15:AD42)</f>
        <v>0</v>
      </c>
      <c r="AE43" s="195">
        <f t="shared" ref="AE43:AK43" si="50">SUM(AE15:AE42)</f>
        <v>0</v>
      </c>
      <c r="AF43" s="195">
        <f t="shared" si="50"/>
        <v>0</v>
      </c>
      <c r="AG43" s="195">
        <f t="shared" si="50"/>
        <v>0</v>
      </c>
      <c r="AH43" s="195">
        <f t="shared" si="50"/>
        <v>0</v>
      </c>
      <c r="AI43" s="195">
        <f t="shared" si="50"/>
        <v>0</v>
      </c>
      <c r="AJ43" s="195">
        <f t="shared" si="50"/>
        <v>0</v>
      </c>
      <c r="AK43" s="195">
        <f t="shared" si="50"/>
        <v>0</v>
      </c>
      <c r="AL43" s="195"/>
      <c r="AM43" s="195">
        <f>SUM(AM15:AM42)</f>
        <v>0</v>
      </c>
      <c r="AN43" s="195">
        <f t="shared" ref="AN43:AT43" si="51">SUM(AN15:AN42)</f>
        <v>0</v>
      </c>
      <c r="AO43" s="195">
        <f t="shared" si="51"/>
        <v>0</v>
      </c>
      <c r="AP43" s="195">
        <f t="shared" si="51"/>
        <v>0</v>
      </c>
      <c r="AQ43" s="195">
        <f t="shared" si="51"/>
        <v>0</v>
      </c>
      <c r="AR43" s="195">
        <f t="shared" si="51"/>
        <v>0</v>
      </c>
      <c r="AS43" s="195">
        <f t="shared" si="51"/>
        <v>0</v>
      </c>
      <c r="AT43" s="195">
        <f t="shared" si="51"/>
        <v>0</v>
      </c>
      <c r="AU43" s="195"/>
      <c r="AV43" s="195">
        <f>SUM(AV15:AV42)</f>
        <v>0</v>
      </c>
      <c r="AW43" s="195">
        <f t="shared" ref="AW43:BC43" si="52">SUM(AW15:AW42)</f>
        <v>0</v>
      </c>
      <c r="AX43" s="195">
        <f t="shared" si="52"/>
        <v>0</v>
      </c>
      <c r="AY43" s="195">
        <f t="shared" si="52"/>
        <v>0</v>
      </c>
      <c r="AZ43" s="195">
        <f t="shared" si="52"/>
        <v>0</v>
      </c>
      <c r="BA43" s="195">
        <f>SUM(BA15:BA42)</f>
        <v>0</v>
      </c>
      <c r="BB43" s="195">
        <f t="shared" si="52"/>
        <v>0</v>
      </c>
      <c r="BC43" s="195">
        <f t="shared" si="52"/>
        <v>0</v>
      </c>
      <c r="BD43" s="220"/>
      <c r="BE43" s="196"/>
      <c r="BF43" s="195">
        <f>SUM(BF15:BF42)</f>
        <v>0</v>
      </c>
      <c r="BG43" s="195">
        <f t="shared" ref="BG43:BM43" si="53">SUM(BG15:BG42)</f>
        <v>0</v>
      </c>
      <c r="BH43" s="195">
        <f t="shared" si="53"/>
        <v>0</v>
      </c>
      <c r="BI43" s="195">
        <f t="shared" si="53"/>
        <v>0</v>
      </c>
      <c r="BJ43" s="195">
        <f t="shared" si="53"/>
        <v>0</v>
      </c>
      <c r="BK43" s="195">
        <f t="shared" si="53"/>
        <v>0</v>
      </c>
      <c r="BL43" s="195">
        <f t="shared" si="53"/>
        <v>0</v>
      </c>
      <c r="BM43" s="195">
        <f t="shared" si="53"/>
        <v>0</v>
      </c>
      <c r="BN43" s="197">
        <f>SUM(U43:BM43)</f>
        <v>0</v>
      </c>
      <c r="BO43" s="198">
        <f t="shared" ref="BO43:BV43" si="54">SUM(BO15:BO42)</f>
        <v>0</v>
      </c>
      <c r="BP43" s="198">
        <f t="shared" si="54"/>
        <v>0</v>
      </c>
      <c r="BQ43" s="198">
        <f t="shared" si="54"/>
        <v>0</v>
      </c>
      <c r="BR43" s="198">
        <f t="shared" si="54"/>
        <v>0</v>
      </c>
      <c r="BS43" s="198">
        <f t="shared" si="54"/>
        <v>0</v>
      </c>
      <c r="BT43" s="198">
        <f t="shared" si="54"/>
        <v>0</v>
      </c>
      <c r="BU43" s="198">
        <f t="shared" si="54"/>
        <v>0</v>
      </c>
      <c r="BV43" s="198">
        <f t="shared" si="54"/>
        <v>0</v>
      </c>
      <c r="BW43" s="199">
        <f>SUM(BO43:BV43)</f>
        <v>0</v>
      </c>
    </row>
    <row r="44" spans="1:75" s="185" customFormat="1" ht="12" customHeight="1" x14ac:dyDescent="0.15">
      <c r="A44" s="176"/>
      <c r="B44" s="534" t="s">
        <v>109</v>
      </c>
      <c r="C44" s="534"/>
      <c r="D44" s="534"/>
      <c r="E44" s="534"/>
      <c r="F44" s="192"/>
      <c r="G44" s="192"/>
      <c r="H44" s="192"/>
      <c r="I44" s="192"/>
      <c r="J44" s="193"/>
      <c r="K44" s="192"/>
      <c r="L44" s="192"/>
      <c r="M44" s="192"/>
      <c r="N44" s="192"/>
      <c r="O44" s="192"/>
      <c r="P44" s="192"/>
      <c r="Q44" s="192"/>
      <c r="R44" s="192"/>
      <c r="S44" s="102" t="s">
        <v>83</v>
      </c>
      <c r="T44" s="103"/>
      <c r="U44" s="200"/>
      <c r="V44" s="200"/>
      <c r="W44" s="200"/>
      <c r="X44" s="200"/>
      <c r="Y44" s="200"/>
      <c r="Z44" s="200"/>
      <c r="AA44" s="200"/>
      <c r="AB44" s="200"/>
      <c r="AC44" s="200"/>
      <c r="AD44" s="200"/>
      <c r="AE44" s="200"/>
      <c r="AF44" s="200"/>
      <c r="AG44" s="200"/>
      <c r="AH44" s="200"/>
      <c r="AI44" s="200"/>
      <c r="AJ44" s="200"/>
      <c r="AK44" s="200"/>
      <c r="AL44" s="200"/>
      <c r="AM44" s="200"/>
      <c r="AN44" s="200"/>
      <c r="AO44" s="200"/>
      <c r="AP44" s="200"/>
      <c r="AQ44" s="200"/>
      <c r="AR44" s="200"/>
      <c r="AS44" s="200"/>
      <c r="AT44" s="200"/>
      <c r="AU44" s="200"/>
      <c r="AV44" s="200"/>
      <c r="AW44" s="200"/>
      <c r="AX44" s="200"/>
      <c r="AY44" s="200"/>
      <c r="AZ44" s="200"/>
      <c r="BA44" s="200"/>
      <c r="BB44" s="200"/>
      <c r="BC44" s="200"/>
      <c r="BD44" s="200"/>
      <c r="BE44" s="200"/>
      <c r="BF44" s="200"/>
      <c r="BG44" s="200"/>
      <c r="BH44" s="200"/>
      <c r="BI44" s="200"/>
      <c r="BJ44" s="200"/>
      <c r="BK44" s="200"/>
      <c r="BL44" s="200"/>
      <c r="BM44" s="200"/>
      <c r="BN44" s="183"/>
      <c r="BO44" s="200"/>
      <c r="BP44" s="200"/>
      <c r="BQ44" s="200"/>
      <c r="BR44" s="200"/>
      <c r="BS44" s="200"/>
      <c r="BT44" s="183"/>
    </row>
    <row r="45" spans="1:75" s="185" customFormat="1" ht="28.5" customHeight="1" x14ac:dyDescent="0.15">
      <c r="A45" s="201"/>
      <c r="B45" s="363" t="s">
        <v>63</v>
      </c>
      <c r="C45" s="364"/>
      <c r="D45" s="364"/>
      <c r="E45" s="364"/>
      <c r="F45" s="364">
        <f>S45</f>
        <v>0</v>
      </c>
      <c r="G45" s="531" t="s">
        <v>14</v>
      </c>
      <c r="H45" s="202" t="s">
        <v>15</v>
      </c>
      <c r="I45" s="203">
        <f>SUM(BO43:BR43)</f>
        <v>0</v>
      </c>
      <c r="J45" s="204" t="s">
        <v>14</v>
      </c>
      <c r="K45" s="205" t="s">
        <v>89</v>
      </c>
      <c r="L45" s="203">
        <f>$BU$43</f>
        <v>0</v>
      </c>
      <c r="M45" s="206" t="s">
        <v>16</v>
      </c>
      <c r="N45" s="526" t="s">
        <v>91</v>
      </c>
      <c r="O45" s="364"/>
      <c r="P45" s="364">
        <f>S43</f>
        <v>0</v>
      </c>
      <c r="Q45" s="529" t="s">
        <v>84</v>
      </c>
      <c r="R45" s="176"/>
      <c r="S45" s="207">
        <f>SUM($N$15:$N$42)</f>
        <v>0</v>
      </c>
      <c r="T45" s="208"/>
      <c r="BN45" s="209"/>
      <c r="BT45" s="209"/>
    </row>
    <row r="46" spans="1:75" s="185" customFormat="1" ht="30" customHeight="1" x14ac:dyDescent="0.15">
      <c r="A46" s="210"/>
      <c r="B46" s="551"/>
      <c r="C46" s="528"/>
      <c r="D46" s="528"/>
      <c r="E46" s="528"/>
      <c r="F46" s="528"/>
      <c r="G46" s="532"/>
      <c r="H46" s="211" t="s">
        <v>64</v>
      </c>
      <c r="I46" s="212">
        <f>SUM(BS43:BT43)</f>
        <v>0</v>
      </c>
      <c r="J46" s="213" t="s">
        <v>16</v>
      </c>
      <c r="K46" s="214" t="s">
        <v>40</v>
      </c>
      <c r="L46" s="215">
        <f>$BV$43</f>
        <v>0</v>
      </c>
      <c r="M46" s="153" t="s">
        <v>16</v>
      </c>
      <c r="N46" s="527"/>
      <c r="O46" s="528"/>
      <c r="P46" s="528"/>
      <c r="Q46" s="530"/>
      <c r="R46" s="146"/>
      <c r="BN46" s="209"/>
      <c r="BT46" s="209"/>
    </row>
    <row r="47" spans="1:75" s="185" customFormat="1" x14ac:dyDescent="0.15">
      <c r="B47" s="216"/>
      <c r="C47" s="103"/>
      <c r="D47" s="103"/>
      <c r="E47" s="103"/>
      <c r="F47" s="103"/>
      <c r="G47" s="103"/>
      <c r="H47" s="103"/>
      <c r="I47" s="103"/>
      <c r="J47" s="103"/>
      <c r="BN47" s="209"/>
      <c r="BT47" s="209"/>
    </row>
    <row r="48" spans="1:75" x14ac:dyDescent="0.15">
      <c r="B48" s="217" t="s">
        <v>138</v>
      </c>
      <c r="C48" s="218"/>
      <c r="D48" s="218"/>
      <c r="E48" s="218"/>
      <c r="F48" s="218"/>
      <c r="G48" s="218"/>
      <c r="H48" s="218"/>
      <c r="I48" s="218"/>
      <c r="J48" s="218"/>
    </row>
    <row r="49" spans="2:10" x14ac:dyDescent="0.15">
      <c r="B49" s="217" t="s">
        <v>125</v>
      </c>
      <c r="C49" s="218"/>
      <c r="D49" s="218">
        <f>記録簿４月!$S$43</f>
        <v>0</v>
      </c>
      <c r="E49" s="219" t="s">
        <v>137</v>
      </c>
      <c r="G49" s="218"/>
      <c r="H49" s="218"/>
      <c r="I49" s="218"/>
      <c r="J49" s="218"/>
    </row>
    <row r="50" spans="2:10" x14ac:dyDescent="0.15">
      <c r="B50" s="217" t="s">
        <v>126</v>
      </c>
      <c r="C50" s="218"/>
      <c r="D50" s="218">
        <f>'５月 '!$S$43</f>
        <v>0</v>
      </c>
      <c r="E50" s="219" t="s">
        <v>137</v>
      </c>
      <c r="G50" s="218"/>
      <c r="H50" s="218"/>
      <c r="I50" s="218"/>
      <c r="J50" s="218"/>
    </row>
    <row r="51" spans="2:10" x14ac:dyDescent="0.15">
      <c r="B51" s="217" t="s">
        <v>127</v>
      </c>
      <c r="C51" s="218"/>
      <c r="D51" s="218">
        <f>'６月 '!$S$43</f>
        <v>0</v>
      </c>
      <c r="E51" s="219" t="s">
        <v>136</v>
      </c>
      <c r="G51" s="218"/>
      <c r="H51" s="218"/>
      <c r="I51" s="218"/>
      <c r="J51" s="218"/>
    </row>
    <row r="52" spans="2:10" x14ac:dyDescent="0.15">
      <c r="B52" s="217" t="s">
        <v>128</v>
      </c>
      <c r="C52" s="218"/>
      <c r="D52" s="218">
        <f>'７月'!$S$43</f>
        <v>0</v>
      </c>
      <c r="E52" s="219" t="s">
        <v>136</v>
      </c>
      <c r="G52" s="218"/>
      <c r="H52" s="218"/>
      <c r="I52" s="218"/>
      <c r="J52" s="218"/>
    </row>
    <row r="53" spans="2:10" x14ac:dyDescent="0.15">
      <c r="B53" s="217" t="s">
        <v>129</v>
      </c>
      <c r="D53" s="163">
        <f>'８月 '!$S$43</f>
        <v>0</v>
      </c>
      <c r="E53" s="219" t="s">
        <v>136</v>
      </c>
    </row>
    <row r="54" spans="2:10" x14ac:dyDescent="0.15">
      <c r="B54" s="217" t="s">
        <v>130</v>
      </c>
      <c r="D54" s="163">
        <f>'９月 '!$S$43</f>
        <v>0</v>
      </c>
      <c r="E54" s="219" t="s">
        <v>136</v>
      </c>
      <c r="F54" s="163" t="s">
        <v>139</v>
      </c>
      <c r="G54" s="163">
        <f>SUM(D49:D54)</f>
        <v>0</v>
      </c>
      <c r="H54" s="163" t="s">
        <v>137</v>
      </c>
    </row>
    <row r="55" spans="2:10" x14ac:dyDescent="0.15">
      <c r="B55" s="217" t="s">
        <v>131</v>
      </c>
      <c r="D55" s="163">
        <f>'10月 '!$S$43</f>
        <v>0</v>
      </c>
      <c r="E55" s="219" t="s">
        <v>136</v>
      </c>
    </row>
    <row r="56" spans="2:10" x14ac:dyDescent="0.15">
      <c r="B56" s="217" t="s">
        <v>132</v>
      </c>
      <c r="D56" s="163">
        <f>'11月 '!$S$43</f>
        <v>0</v>
      </c>
      <c r="E56" s="219" t="s">
        <v>136</v>
      </c>
    </row>
    <row r="57" spans="2:10" x14ac:dyDescent="0.15">
      <c r="B57" s="217" t="s">
        <v>133</v>
      </c>
      <c r="D57" s="163">
        <f>'12月'!$S$43</f>
        <v>0</v>
      </c>
      <c r="E57" s="219" t="s">
        <v>136</v>
      </c>
    </row>
    <row r="58" spans="2:10" x14ac:dyDescent="0.15">
      <c r="B58" s="217" t="s">
        <v>134</v>
      </c>
      <c r="D58" s="163">
        <f>'１月'!$S$43</f>
        <v>0</v>
      </c>
      <c r="E58" s="219" t="s">
        <v>136</v>
      </c>
    </row>
    <row r="59" spans="2:10" x14ac:dyDescent="0.15">
      <c r="B59" s="217" t="s">
        <v>135</v>
      </c>
      <c r="D59" s="163">
        <f>'２月'!$S$43</f>
        <v>0</v>
      </c>
      <c r="E59" s="219" t="s">
        <v>136</v>
      </c>
      <c r="F59" s="163" t="s">
        <v>140</v>
      </c>
      <c r="G59" s="163">
        <f>SUM(D55:D59)</f>
        <v>0</v>
      </c>
      <c r="H59" s="163" t="s">
        <v>137</v>
      </c>
    </row>
    <row r="60" spans="2:10" x14ac:dyDescent="0.15">
      <c r="F60" s="163" t="s">
        <v>141</v>
      </c>
      <c r="G60" s="163">
        <f>SUM(G54:G59)</f>
        <v>0</v>
      </c>
      <c r="H60" s="163" t="s">
        <v>137</v>
      </c>
    </row>
  </sheetData>
  <sheetProtection sheet="1" scenarios="1" formatCells="0" formatRows="0" selectLockedCells="1"/>
  <protectedRanges>
    <protectedRange password="CECB" sqref="E13 O13:P13 O14:Q14 B13:D14 E14:J14 G13:I13 K13:N14 O15:P42" name="範囲1_2_1"/>
    <protectedRange password="CECB" sqref="R12 B11:Q11" name="範囲1_1_1_2"/>
    <protectedRange password="CECB" sqref="B12:Q12" name="範囲1_1_1_1_1"/>
    <protectedRange password="CECB" sqref="B6 B7:E9 K6:K9 L7:L9" name="範囲1_1_1_2_1"/>
    <protectedRange password="CECB" sqref="B4" name="範囲1_1_1_2_2"/>
  </protectedRanges>
  <mergeCells count="165">
    <mergeCell ref="Q45:Q46"/>
    <mergeCell ref="B44:E44"/>
    <mergeCell ref="B45:E46"/>
    <mergeCell ref="F45:F46"/>
    <mergeCell ref="G45:G46"/>
    <mergeCell ref="N45:O46"/>
    <mergeCell ref="P45:P46"/>
    <mergeCell ref="C41:D41"/>
    <mergeCell ref="E41:K41"/>
    <mergeCell ref="O41:Q41"/>
    <mergeCell ref="C42:D42"/>
    <mergeCell ref="E42:K42"/>
    <mergeCell ref="O42:Q42"/>
    <mergeCell ref="C39:D39"/>
    <mergeCell ref="E39:K39"/>
    <mergeCell ref="O39:Q39"/>
    <mergeCell ref="C40:D40"/>
    <mergeCell ref="E40:K40"/>
    <mergeCell ref="O40:Q40"/>
    <mergeCell ref="C37:D37"/>
    <mergeCell ref="E37:K37"/>
    <mergeCell ref="O37:Q37"/>
    <mergeCell ref="C38:D38"/>
    <mergeCell ref="E38:K38"/>
    <mergeCell ref="O38:Q38"/>
    <mergeCell ref="C35:D35"/>
    <mergeCell ref="E35:K35"/>
    <mergeCell ref="O35:Q35"/>
    <mergeCell ref="C36:D36"/>
    <mergeCell ref="E36:K36"/>
    <mergeCell ref="O36:Q36"/>
    <mergeCell ref="C33:D33"/>
    <mergeCell ref="E33:K33"/>
    <mergeCell ref="O33:Q33"/>
    <mergeCell ref="C34:D34"/>
    <mergeCell ref="E34:K34"/>
    <mergeCell ref="O34:Q34"/>
    <mergeCell ref="C31:D31"/>
    <mergeCell ref="E31:K31"/>
    <mergeCell ref="O31:Q31"/>
    <mergeCell ref="C32:D32"/>
    <mergeCell ref="E32:K32"/>
    <mergeCell ref="O32:Q32"/>
    <mergeCell ref="C29:D29"/>
    <mergeCell ref="E29:K29"/>
    <mergeCell ref="O29:Q29"/>
    <mergeCell ref="C30:D30"/>
    <mergeCell ref="E30:K30"/>
    <mergeCell ref="O30:Q30"/>
    <mergeCell ref="C27:D27"/>
    <mergeCell ref="E27:K27"/>
    <mergeCell ref="O27:Q27"/>
    <mergeCell ref="C28:D28"/>
    <mergeCell ref="E28:K28"/>
    <mergeCell ref="O28:Q28"/>
    <mergeCell ref="C25:D25"/>
    <mergeCell ref="E25:K25"/>
    <mergeCell ref="O25:Q25"/>
    <mergeCell ref="C26:D26"/>
    <mergeCell ref="E26:K26"/>
    <mergeCell ref="O26:Q26"/>
    <mergeCell ref="C23:D23"/>
    <mergeCell ref="E23:K23"/>
    <mergeCell ref="O23:Q23"/>
    <mergeCell ref="C24:D24"/>
    <mergeCell ref="E24:K24"/>
    <mergeCell ref="O24:Q24"/>
    <mergeCell ref="C21:D21"/>
    <mergeCell ref="E21:K21"/>
    <mergeCell ref="O21:Q21"/>
    <mergeCell ref="C22:D22"/>
    <mergeCell ref="E22:K22"/>
    <mergeCell ref="O22:Q22"/>
    <mergeCell ref="C19:D19"/>
    <mergeCell ref="E19:K19"/>
    <mergeCell ref="O19:Q19"/>
    <mergeCell ref="C20:D20"/>
    <mergeCell ref="E20:K20"/>
    <mergeCell ref="O20:Q20"/>
    <mergeCell ref="C17:D17"/>
    <mergeCell ref="E17:K17"/>
    <mergeCell ref="O17:Q17"/>
    <mergeCell ref="C18:D18"/>
    <mergeCell ref="E18:K18"/>
    <mergeCell ref="O18:Q18"/>
    <mergeCell ref="C15:D15"/>
    <mergeCell ref="E15:K15"/>
    <mergeCell ref="O15:Q15"/>
    <mergeCell ref="C16:D16"/>
    <mergeCell ref="E16:K16"/>
    <mergeCell ref="O16:Q16"/>
    <mergeCell ref="BT11:BT14"/>
    <mergeCell ref="BU11:BU14"/>
    <mergeCell ref="BV11:BV14"/>
    <mergeCell ref="B12:Q12"/>
    <mergeCell ref="B13:B14"/>
    <mergeCell ref="C13:D14"/>
    <mergeCell ref="E13:K14"/>
    <mergeCell ref="L13:L14"/>
    <mergeCell ref="M13:N13"/>
    <mergeCell ref="O13:Q14"/>
    <mergeCell ref="AK11:AK12"/>
    <mergeCell ref="BO11:BO14"/>
    <mergeCell ref="BP11:BP14"/>
    <mergeCell ref="BQ11:BQ14"/>
    <mergeCell ref="BR11:BR14"/>
    <mergeCell ref="BS11:BS14"/>
    <mergeCell ref="AE11:AE12"/>
    <mergeCell ref="AF11:AF12"/>
    <mergeCell ref="BG9:BG12"/>
    <mergeCell ref="BH9:BH12"/>
    <mergeCell ref="BI9:BI12"/>
    <mergeCell ref="BJ9:BJ12"/>
    <mergeCell ref="BK9:BK12"/>
    <mergeCell ref="AX9:AX12"/>
    <mergeCell ref="AY9:AY12"/>
    <mergeCell ref="AZ9:AZ12"/>
    <mergeCell ref="BA9:BA12"/>
    <mergeCell ref="BB9:BB12"/>
    <mergeCell ref="BC9:BC12"/>
    <mergeCell ref="V11:V12"/>
    <mergeCell ref="W11:W12"/>
    <mergeCell ref="X11:X12"/>
    <mergeCell ref="Y11:Y12"/>
    <mergeCell ref="BF9:BF12"/>
    <mergeCell ref="AR8:AR12"/>
    <mergeCell ref="AS8:AS12"/>
    <mergeCell ref="AT8:AT12"/>
    <mergeCell ref="N8:Q9"/>
    <mergeCell ref="BN8:BN12"/>
    <mergeCell ref="D9:E9"/>
    <mergeCell ref="F9:J9"/>
    <mergeCell ref="AV9:AV12"/>
    <mergeCell ref="AW9:AW12"/>
    <mergeCell ref="AM8:AM12"/>
    <mergeCell ref="AN8:AN12"/>
    <mergeCell ref="AO8:AO12"/>
    <mergeCell ref="AP8:AP12"/>
    <mergeCell ref="AQ8:AQ12"/>
    <mergeCell ref="Z11:Z12"/>
    <mergeCell ref="AA11:AA12"/>
    <mergeCell ref="AB11:AB12"/>
    <mergeCell ref="AD11:AD12"/>
    <mergeCell ref="AG11:AG12"/>
    <mergeCell ref="AH11:AH12"/>
    <mergeCell ref="AI11:AI12"/>
    <mergeCell ref="AJ11:AJ12"/>
    <mergeCell ref="BL9:BL12"/>
    <mergeCell ref="BM9:BM12"/>
    <mergeCell ref="B11:O11"/>
    <mergeCell ref="P11:Q11"/>
    <mergeCell ref="S11:S14"/>
    <mergeCell ref="U11:U12"/>
    <mergeCell ref="B4:Q4"/>
    <mergeCell ref="B6:C6"/>
    <mergeCell ref="D6:J6"/>
    <mergeCell ref="B7:C9"/>
    <mergeCell ref="D7:E7"/>
    <mergeCell ref="F7:J7"/>
    <mergeCell ref="D8:E8"/>
    <mergeCell ref="F8:J8"/>
    <mergeCell ref="K6:L7"/>
    <mergeCell ref="M6:Q7"/>
    <mergeCell ref="K8:L9"/>
    <mergeCell ref="M8:M9"/>
  </mergeCells>
  <phoneticPr fontId="10"/>
  <conditionalFormatting sqref="M40:M42">
    <cfRule type="cellIs" dxfId="87" priority="47" stopIfTrue="1" operator="between">
      <formula>"①"</formula>
      <formula>"⑧"</formula>
    </cfRule>
  </conditionalFormatting>
  <conditionalFormatting sqref="M23">
    <cfRule type="cellIs" dxfId="86" priority="24" stopIfTrue="1" operator="between">
      <formula>"①"</formula>
      <formula>"⑧"</formula>
    </cfRule>
    <cfRule type="cellIs" dxfId="85" priority="25" stopIfTrue="1" operator="equal">
      <formula>"①+②③"</formula>
    </cfRule>
  </conditionalFormatting>
  <conditionalFormatting sqref="M24">
    <cfRule type="cellIs" dxfId="84" priority="20" stopIfTrue="1" operator="between">
      <formula>"①"</formula>
      <formula>"⑧"</formula>
    </cfRule>
    <cfRule type="cellIs" dxfId="83" priority="21" stopIfTrue="1" operator="equal">
      <formula>"①+②③"</formula>
    </cfRule>
  </conditionalFormatting>
  <conditionalFormatting sqref="M28">
    <cfRule type="cellIs" dxfId="82" priority="18" stopIfTrue="1" operator="between">
      <formula>"①"</formula>
      <formula>"⑧"</formula>
    </cfRule>
    <cfRule type="cellIs" dxfId="81" priority="19" stopIfTrue="1" operator="equal">
      <formula>"①+②③"</formula>
    </cfRule>
  </conditionalFormatting>
  <conditionalFormatting sqref="M25:M27">
    <cfRule type="cellIs" dxfId="80" priority="16" stopIfTrue="1" operator="between">
      <formula>"①"</formula>
      <formula>"⑧"</formula>
    </cfRule>
    <cfRule type="cellIs" dxfId="79" priority="17" stopIfTrue="1" operator="equal">
      <formula>"①+②③"</formula>
    </cfRule>
  </conditionalFormatting>
  <conditionalFormatting sqref="M29">
    <cfRule type="cellIs" dxfId="78" priority="14" stopIfTrue="1" operator="between">
      <formula>"①"</formula>
      <formula>"⑧"</formula>
    </cfRule>
    <cfRule type="cellIs" dxfId="77" priority="15" stopIfTrue="1" operator="equal">
      <formula>"①+②③"</formula>
    </cfRule>
  </conditionalFormatting>
  <conditionalFormatting sqref="M33">
    <cfRule type="cellIs" dxfId="76" priority="12" stopIfTrue="1" operator="between">
      <formula>"①"</formula>
      <formula>"⑧"</formula>
    </cfRule>
    <cfRule type="cellIs" dxfId="75" priority="13" stopIfTrue="1" operator="equal">
      <formula>"①+②③"</formula>
    </cfRule>
  </conditionalFormatting>
  <conditionalFormatting sqref="M30:M32">
    <cfRule type="cellIs" dxfId="74" priority="10" stopIfTrue="1" operator="between">
      <formula>"①"</formula>
      <formula>"⑧"</formula>
    </cfRule>
    <cfRule type="cellIs" dxfId="73" priority="11" stopIfTrue="1" operator="equal">
      <formula>"①+②③"</formula>
    </cfRule>
  </conditionalFormatting>
  <conditionalFormatting sqref="M34">
    <cfRule type="cellIs" dxfId="72" priority="8" stopIfTrue="1" operator="between">
      <formula>"①"</formula>
      <formula>"⑧"</formula>
    </cfRule>
    <cfRule type="cellIs" dxfId="71" priority="9" stopIfTrue="1" operator="equal">
      <formula>"①+②③"</formula>
    </cfRule>
  </conditionalFormatting>
  <conditionalFormatting sqref="M38">
    <cfRule type="cellIs" dxfId="70" priority="6" stopIfTrue="1" operator="between">
      <formula>"①"</formula>
      <formula>"⑧"</formula>
    </cfRule>
    <cfRule type="cellIs" dxfId="69" priority="7" stopIfTrue="1" operator="equal">
      <formula>"①+②③"</formula>
    </cfRule>
  </conditionalFormatting>
  <conditionalFormatting sqref="M35:M37">
    <cfRule type="cellIs" dxfId="68" priority="4" stopIfTrue="1" operator="between">
      <formula>"①"</formula>
      <formula>"⑧"</formula>
    </cfRule>
    <cfRule type="cellIs" dxfId="67" priority="5" stopIfTrue="1" operator="equal">
      <formula>"①+②③"</formula>
    </cfRule>
  </conditionalFormatting>
  <conditionalFormatting sqref="M39">
    <cfRule type="cellIs" dxfId="66" priority="2" stopIfTrue="1" operator="between">
      <formula>"①"</formula>
      <formula>"⑧"</formula>
    </cfRule>
    <cfRule type="cellIs" dxfId="65" priority="3" stopIfTrue="1" operator="equal">
      <formula>"①+②③"</formula>
    </cfRule>
  </conditionalFormatting>
  <conditionalFormatting sqref="M15:M22">
    <cfRule type="cellIs" dxfId="64" priority="1" stopIfTrue="1" operator="between">
      <formula>"①"</formula>
      <formula>"⑧"</formula>
    </cfRule>
  </conditionalFormatting>
  <pageMargins left="0.7" right="0.7" top="0.75" bottom="0.75" header="0.3" footer="0.3"/>
  <pageSetup paperSize="9" scale="75" orientation="portrait" verticalDpi="0" r:id="rId1"/>
  <rowBreaks count="1" manualBreakCount="1">
    <brk id="46" max="16383" man="1"/>
  </rowBreaks>
  <colBreaks count="2" manualBreakCount="2">
    <brk id="17" max="45" man="1"/>
    <brk id="47" max="1048575" man="1"/>
  </col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W60"/>
  <sheetViews>
    <sheetView view="pageBreakPreview" topLeftCell="A12" zoomScaleNormal="70" zoomScaleSheetLayoutView="100" workbookViewId="0">
      <selection activeCell="C15" sqref="C15:N24"/>
    </sheetView>
  </sheetViews>
  <sheetFormatPr defaultRowHeight="13.5" x14ac:dyDescent="0.15"/>
  <cols>
    <col min="1" max="1" width="1" style="163" customWidth="1"/>
    <col min="2" max="2" width="4.625" style="163" customWidth="1"/>
    <col min="3" max="3" width="2.125" style="163" customWidth="1"/>
    <col min="4" max="4" width="6.5" style="163" customWidth="1"/>
    <col min="5" max="5" width="1.875" style="163" customWidth="1"/>
    <col min="6" max="6" width="7.625" style="163" customWidth="1"/>
    <col min="7" max="7" width="4.625" style="163" customWidth="1"/>
    <col min="8" max="8" width="10.625" style="163" customWidth="1"/>
    <col min="9" max="9" width="7.625" style="163" customWidth="1"/>
    <col min="10" max="10" width="3.375" style="163" customWidth="1"/>
    <col min="11" max="11" width="12.625" style="163" customWidth="1"/>
    <col min="12" max="12" width="13.25" style="163" customWidth="1"/>
    <col min="13" max="14" width="8.5" style="163" customWidth="1"/>
    <col min="15" max="17" width="6.25" style="163" customWidth="1"/>
    <col min="18" max="18" width="2.5" style="163" customWidth="1"/>
    <col min="19" max="19" width="11.75" style="163" customWidth="1"/>
    <col min="20" max="20" width="8.875" style="163" customWidth="1"/>
    <col min="21" max="28" width="4.5" style="163" customWidth="1"/>
    <col min="29" max="57" width="3.75" style="163" customWidth="1"/>
    <col min="58" max="65" width="4.75" style="163" customWidth="1"/>
    <col min="66" max="66" width="6.5" style="164" customWidth="1"/>
    <col min="67" max="71" width="3.75" style="163" customWidth="1"/>
    <col min="72" max="72" width="4" style="164" customWidth="1"/>
    <col min="73" max="73" width="2.875" style="163" customWidth="1"/>
    <col min="74" max="74" width="3.625" style="163" customWidth="1"/>
    <col min="75" max="256" width="9" style="163"/>
    <col min="257" max="257" width="1" style="163" customWidth="1"/>
    <col min="258" max="258" width="4.625" style="163" customWidth="1"/>
    <col min="259" max="259" width="2.125" style="163" customWidth="1"/>
    <col min="260" max="260" width="6.5" style="163" customWidth="1"/>
    <col min="261" max="261" width="1.875" style="163" customWidth="1"/>
    <col min="262" max="262" width="7.625" style="163" customWidth="1"/>
    <col min="263" max="263" width="4.625" style="163" customWidth="1"/>
    <col min="264" max="264" width="10.625" style="163" customWidth="1"/>
    <col min="265" max="265" width="7.625" style="163" customWidth="1"/>
    <col min="266" max="266" width="3.375" style="163" customWidth="1"/>
    <col min="267" max="267" width="12.625" style="163" customWidth="1"/>
    <col min="268" max="268" width="13.25" style="163" customWidth="1"/>
    <col min="269" max="270" width="8.5" style="163" customWidth="1"/>
    <col min="271" max="273" width="5.875" style="163" customWidth="1"/>
    <col min="274" max="274" width="1.375" style="163" customWidth="1"/>
    <col min="275" max="276" width="18.125" style="163" customWidth="1"/>
    <col min="277" max="284" width="5.625" style="163" customWidth="1"/>
    <col min="285" max="313" width="3.75" style="163" customWidth="1"/>
    <col min="314" max="321" width="4.75" style="163" customWidth="1"/>
    <col min="322" max="322" width="6.5" style="163" customWidth="1"/>
    <col min="323" max="327" width="3.75" style="163" customWidth="1"/>
    <col min="328" max="328" width="4" style="163" customWidth="1"/>
    <col min="329" max="329" width="2.875" style="163" customWidth="1"/>
    <col min="330" max="330" width="3.625" style="163" customWidth="1"/>
    <col min="331" max="512" width="9" style="163"/>
    <col min="513" max="513" width="1" style="163" customWidth="1"/>
    <col min="514" max="514" width="4.625" style="163" customWidth="1"/>
    <col min="515" max="515" width="2.125" style="163" customWidth="1"/>
    <col min="516" max="516" width="6.5" style="163" customWidth="1"/>
    <col min="517" max="517" width="1.875" style="163" customWidth="1"/>
    <col min="518" max="518" width="7.625" style="163" customWidth="1"/>
    <col min="519" max="519" width="4.625" style="163" customWidth="1"/>
    <col min="520" max="520" width="10.625" style="163" customWidth="1"/>
    <col min="521" max="521" width="7.625" style="163" customWidth="1"/>
    <col min="522" max="522" width="3.375" style="163" customWidth="1"/>
    <col min="523" max="523" width="12.625" style="163" customWidth="1"/>
    <col min="524" max="524" width="13.25" style="163" customWidth="1"/>
    <col min="525" max="526" width="8.5" style="163" customWidth="1"/>
    <col min="527" max="529" width="5.875" style="163" customWidth="1"/>
    <col min="530" max="530" width="1.375" style="163" customWidth="1"/>
    <col min="531" max="532" width="18.125" style="163" customWidth="1"/>
    <col min="533" max="540" width="5.625" style="163" customWidth="1"/>
    <col min="541" max="569" width="3.75" style="163" customWidth="1"/>
    <col min="570" max="577" width="4.75" style="163" customWidth="1"/>
    <col min="578" max="578" width="6.5" style="163" customWidth="1"/>
    <col min="579" max="583" width="3.75" style="163" customWidth="1"/>
    <col min="584" max="584" width="4" style="163" customWidth="1"/>
    <col min="585" max="585" width="2.875" style="163" customWidth="1"/>
    <col min="586" max="586" width="3.625" style="163" customWidth="1"/>
    <col min="587" max="768" width="9" style="163"/>
    <col min="769" max="769" width="1" style="163" customWidth="1"/>
    <col min="770" max="770" width="4.625" style="163" customWidth="1"/>
    <col min="771" max="771" width="2.125" style="163" customWidth="1"/>
    <col min="772" max="772" width="6.5" style="163" customWidth="1"/>
    <col min="773" max="773" width="1.875" style="163" customWidth="1"/>
    <col min="774" max="774" width="7.625" style="163" customWidth="1"/>
    <col min="775" max="775" width="4.625" style="163" customWidth="1"/>
    <col min="776" max="776" width="10.625" style="163" customWidth="1"/>
    <col min="777" max="777" width="7.625" style="163" customWidth="1"/>
    <col min="778" max="778" width="3.375" style="163" customWidth="1"/>
    <col min="779" max="779" width="12.625" style="163" customWidth="1"/>
    <col min="780" max="780" width="13.25" style="163" customWidth="1"/>
    <col min="781" max="782" width="8.5" style="163" customWidth="1"/>
    <col min="783" max="785" width="5.875" style="163" customWidth="1"/>
    <col min="786" max="786" width="1.375" style="163" customWidth="1"/>
    <col min="787" max="788" width="18.125" style="163" customWidth="1"/>
    <col min="789" max="796" width="5.625" style="163" customWidth="1"/>
    <col min="797" max="825" width="3.75" style="163" customWidth="1"/>
    <col min="826" max="833" width="4.75" style="163" customWidth="1"/>
    <col min="834" max="834" width="6.5" style="163" customWidth="1"/>
    <col min="835" max="839" width="3.75" style="163" customWidth="1"/>
    <col min="840" max="840" width="4" style="163" customWidth="1"/>
    <col min="841" max="841" width="2.875" style="163" customWidth="1"/>
    <col min="842" max="842" width="3.625" style="163" customWidth="1"/>
    <col min="843" max="1024" width="9" style="163"/>
    <col min="1025" max="1025" width="1" style="163" customWidth="1"/>
    <col min="1026" max="1026" width="4.625" style="163" customWidth="1"/>
    <col min="1027" max="1027" width="2.125" style="163" customWidth="1"/>
    <col min="1028" max="1028" width="6.5" style="163" customWidth="1"/>
    <col min="1029" max="1029" width="1.875" style="163" customWidth="1"/>
    <col min="1030" max="1030" width="7.625" style="163" customWidth="1"/>
    <col min="1031" max="1031" width="4.625" style="163" customWidth="1"/>
    <col min="1032" max="1032" width="10.625" style="163" customWidth="1"/>
    <col min="1033" max="1033" width="7.625" style="163" customWidth="1"/>
    <col min="1034" max="1034" width="3.375" style="163" customWidth="1"/>
    <col min="1035" max="1035" width="12.625" style="163" customWidth="1"/>
    <col min="1036" max="1036" width="13.25" style="163" customWidth="1"/>
    <col min="1037" max="1038" width="8.5" style="163" customWidth="1"/>
    <col min="1039" max="1041" width="5.875" style="163" customWidth="1"/>
    <col min="1042" max="1042" width="1.375" style="163" customWidth="1"/>
    <col min="1043" max="1044" width="18.125" style="163" customWidth="1"/>
    <col min="1045" max="1052" width="5.625" style="163" customWidth="1"/>
    <col min="1053" max="1081" width="3.75" style="163" customWidth="1"/>
    <col min="1082" max="1089" width="4.75" style="163" customWidth="1"/>
    <col min="1090" max="1090" width="6.5" style="163" customWidth="1"/>
    <col min="1091" max="1095" width="3.75" style="163" customWidth="1"/>
    <col min="1096" max="1096" width="4" style="163" customWidth="1"/>
    <col min="1097" max="1097" width="2.875" style="163" customWidth="1"/>
    <col min="1098" max="1098" width="3.625" style="163" customWidth="1"/>
    <col min="1099" max="1280" width="9" style="163"/>
    <col min="1281" max="1281" width="1" style="163" customWidth="1"/>
    <col min="1282" max="1282" width="4.625" style="163" customWidth="1"/>
    <col min="1283" max="1283" width="2.125" style="163" customWidth="1"/>
    <col min="1284" max="1284" width="6.5" style="163" customWidth="1"/>
    <col min="1285" max="1285" width="1.875" style="163" customWidth="1"/>
    <col min="1286" max="1286" width="7.625" style="163" customWidth="1"/>
    <col min="1287" max="1287" width="4.625" style="163" customWidth="1"/>
    <col min="1288" max="1288" width="10.625" style="163" customWidth="1"/>
    <col min="1289" max="1289" width="7.625" style="163" customWidth="1"/>
    <col min="1290" max="1290" width="3.375" style="163" customWidth="1"/>
    <col min="1291" max="1291" width="12.625" style="163" customWidth="1"/>
    <col min="1292" max="1292" width="13.25" style="163" customWidth="1"/>
    <col min="1293" max="1294" width="8.5" style="163" customWidth="1"/>
    <col min="1295" max="1297" width="5.875" style="163" customWidth="1"/>
    <col min="1298" max="1298" width="1.375" style="163" customWidth="1"/>
    <col min="1299" max="1300" width="18.125" style="163" customWidth="1"/>
    <col min="1301" max="1308" width="5.625" style="163" customWidth="1"/>
    <col min="1309" max="1337" width="3.75" style="163" customWidth="1"/>
    <col min="1338" max="1345" width="4.75" style="163" customWidth="1"/>
    <col min="1346" max="1346" width="6.5" style="163" customWidth="1"/>
    <col min="1347" max="1351" width="3.75" style="163" customWidth="1"/>
    <col min="1352" max="1352" width="4" style="163" customWidth="1"/>
    <col min="1353" max="1353" width="2.875" style="163" customWidth="1"/>
    <col min="1354" max="1354" width="3.625" style="163" customWidth="1"/>
    <col min="1355" max="1536" width="9" style="163"/>
    <col min="1537" max="1537" width="1" style="163" customWidth="1"/>
    <col min="1538" max="1538" width="4.625" style="163" customWidth="1"/>
    <col min="1539" max="1539" width="2.125" style="163" customWidth="1"/>
    <col min="1540" max="1540" width="6.5" style="163" customWidth="1"/>
    <col min="1541" max="1541" width="1.875" style="163" customWidth="1"/>
    <col min="1542" max="1542" width="7.625" style="163" customWidth="1"/>
    <col min="1543" max="1543" width="4.625" style="163" customWidth="1"/>
    <col min="1544" max="1544" width="10.625" style="163" customWidth="1"/>
    <col min="1545" max="1545" width="7.625" style="163" customWidth="1"/>
    <col min="1546" max="1546" width="3.375" style="163" customWidth="1"/>
    <col min="1547" max="1547" width="12.625" style="163" customWidth="1"/>
    <col min="1548" max="1548" width="13.25" style="163" customWidth="1"/>
    <col min="1549" max="1550" width="8.5" style="163" customWidth="1"/>
    <col min="1551" max="1553" width="5.875" style="163" customWidth="1"/>
    <col min="1554" max="1554" width="1.375" style="163" customWidth="1"/>
    <col min="1555" max="1556" width="18.125" style="163" customWidth="1"/>
    <col min="1557" max="1564" width="5.625" style="163" customWidth="1"/>
    <col min="1565" max="1593" width="3.75" style="163" customWidth="1"/>
    <col min="1594" max="1601" width="4.75" style="163" customWidth="1"/>
    <col min="1602" max="1602" width="6.5" style="163" customWidth="1"/>
    <col min="1603" max="1607" width="3.75" style="163" customWidth="1"/>
    <col min="1608" max="1608" width="4" style="163" customWidth="1"/>
    <col min="1609" max="1609" width="2.875" style="163" customWidth="1"/>
    <col min="1610" max="1610" width="3.625" style="163" customWidth="1"/>
    <col min="1611" max="1792" width="9" style="163"/>
    <col min="1793" max="1793" width="1" style="163" customWidth="1"/>
    <col min="1794" max="1794" width="4.625" style="163" customWidth="1"/>
    <col min="1795" max="1795" width="2.125" style="163" customWidth="1"/>
    <col min="1796" max="1796" width="6.5" style="163" customWidth="1"/>
    <col min="1797" max="1797" width="1.875" style="163" customWidth="1"/>
    <col min="1798" max="1798" width="7.625" style="163" customWidth="1"/>
    <col min="1799" max="1799" width="4.625" style="163" customWidth="1"/>
    <col min="1800" max="1800" width="10.625" style="163" customWidth="1"/>
    <col min="1801" max="1801" width="7.625" style="163" customWidth="1"/>
    <col min="1802" max="1802" width="3.375" style="163" customWidth="1"/>
    <col min="1803" max="1803" width="12.625" style="163" customWidth="1"/>
    <col min="1804" max="1804" width="13.25" style="163" customWidth="1"/>
    <col min="1805" max="1806" width="8.5" style="163" customWidth="1"/>
    <col min="1807" max="1809" width="5.875" style="163" customWidth="1"/>
    <col min="1810" max="1810" width="1.375" style="163" customWidth="1"/>
    <col min="1811" max="1812" width="18.125" style="163" customWidth="1"/>
    <col min="1813" max="1820" width="5.625" style="163" customWidth="1"/>
    <col min="1821" max="1849" width="3.75" style="163" customWidth="1"/>
    <col min="1850" max="1857" width="4.75" style="163" customWidth="1"/>
    <col min="1858" max="1858" width="6.5" style="163" customWidth="1"/>
    <col min="1859" max="1863" width="3.75" style="163" customWidth="1"/>
    <col min="1864" max="1864" width="4" style="163" customWidth="1"/>
    <col min="1865" max="1865" width="2.875" style="163" customWidth="1"/>
    <col min="1866" max="1866" width="3.625" style="163" customWidth="1"/>
    <col min="1867" max="2048" width="9" style="163"/>
    <col min="2049" max="2049" width="1" style="163" customWidth="1"/>
    <col min="2050" max="2050" width="4.625" style="163" customWidth="1"/>
    <col min="2051" max="2051" width="2.125" style="163" customWidth="1"/>
    <col min="2052" max="2052" width="6.5" style="163" customWidth="1"/>
    <col min="2053" max="2053" width="1.875" style="163" customWidth="1"/>
    <col min="2054" max="2054" width="7.625" style="163" customWidth="1"/>
    <col min="2055" max="2055" width="4.625" style="163" customWidth="1"/>
    <col min="2056" max="2056" width="10.625" style="163" customWidth="1"/>
    <col min="2057" max="2057" width="7.625" style="163" customWidth="1"/>
    <col min="2058" max="2058" width="3.375" style="163" customWidth="1"/>
    <col min="2059" max="2059" width="12.625" style="163" customWidth="1"/>
    <col min="2060" max="2060" width="13.25" style="163" customWidth="1"/>
    <col min="2061" max="2062" width="8.5" style="163" customWidth="1"/>
    <col min="2063" max="2065" width="5.875" style="163" customWidth="1"/>
    <col min="2066" max="2066" width="1.375" style="163" customWidth="1"/>
    <col min="2067" max="2068" width="18.125" style="163" customWidth="1"/>
    <col min="2069" max="2076" width="5.625" style="163" customWidth="1"/>
    <col min="2077" max="2105" width="3.75" style="163" customWidth="1"/>
    <col min="2106" max="2113" width="4.75" style="163" customWidth="1"/>
    <col min="2114" max="2114" width="6.5" style="163" customWidth="1"/>
    <col min="2115" max="2119" width="3.75" style="163" customWidth="1"/>
    <col min="2120" max="2120" width="4" style="163" customWidth="1"/>
    <col min="2121" max="2121" width="2.875" style="163" customWidth="1"/>
    <col min="2122" max="2122" width="3.625" style="163" customWidth="1"/>
    <col min="2123" max="2304" width="9" style="163"/>
    <col min="2305" max="2305" width="1" style="163" customWidth="1"/>
    <col min="2306" max="2306" width="4.625" style="163" customWidth="1"/>
    <col min="2307" max="2307" width="2.125" style="163" customWidth="1"/>
    <col min="2308" max="2308" width="6.5" style="163" customWidth="1"/>
    <col min="2309" max="2309" width="1.875" style="163" customWidth="1"/>
    <col min="2310" max="2310" width="7.625" style="163" customWidth="1"/>
    <col min="2311" max="2311" width="4.625" style="163" customWidth="1"/>
    <col min="2312" max="2312" width="10.625" style="163" customWidth="1"/>
    <col min="2313" max="2313" width="7.625" style="163" customWidth="1"/>
    <col min="2314" max="2314" width="3.375" style="163" customWidth="1"/>
    <col min="2315" max="2315" width="12.625" style="163" customWidth="1"/>
    <col min="2316" max="2316" width="13.25" style="163" customWidth="1"/>
    <col min="2317" max="2318" width="8.5" style="163" customWidth="1"/>
    <col min="2319" max="2321" width="5.875" style="163" customWidth="1"/>
    <col min="2322" max="2322" width="1.375" style="163" customWidth="1"/>
    <col min="2323" max="2324" width="18.125" style="163" customWidth="1"/>
    <col min="2325" max="2332" width="5.625" style="163" customWidth="1"/>
    <col min="2333" max="2361" width="3.75" style="163" customWidth="1"/>
    <col min="2362" max="2369" width="4.75" style="163" customWidth="1"/>
    <col min="2370" max="2370" width="6.5" style="163" customWidth="1"/>
    <col min="2371" max="2375" width="3.75" style="163" customWidth="1"/>
    <col min="2376" max="2376" width="4" style="163" customWidth="1"/>
    <col min="2377" max="2377" width="2.875" style="163" customWidth="1"/>
    <col min="2378" max="2378" width="3.625" style="163" customWidth="1"/>
    <col min="2379" max="2560" width="9" style="163"/>
    <col min="2561" max="2561" width="1" style="163" customWidth="1"/>
    <col min="2562" max="2562" width="4.625" style="163" customWidth="1"/>
    <col min="2563" max="2563" width="2.125" style="163" customWidth="1"/>
    <col min="2564" max="2564" width="6.5" style="163" customWidth="1"/>
    <col min="2565" max="2565" width="1.875" style="163" customWidth="1"/>
    <col min="2566" max="2566" width="7.625" style="163" customWidth="1"/>
    <col min="2567" max="2567" width="4.625" style="163" customWidth="1"/>
    <col min="2568" max="2568" width="10.625" style="163" customWidth="1"/>
    <col min="2569" max="2569" width="7.625" style="163" customWidth="1"/>
    <col min="2570" max="2570" width="3.375" style="163" customWidth="1"/>
    <col min="2571" max="2571" width="12.625" style="163" customWidth="1"/>
    <col min="2572" max="2572" width="13.25" style="163" customWidth="1"/>
    <col min="2573" max="2574" width="8.5" style="163" customWidth="1"/>
    <col min="2575" max="2577" width="5.875" style="163" customWidth="1"/>
    <col min="2578" max="2578" width="1.375" style="163" customWidth="1"/>
    <col min="2579" max="2580" width="18.125" style="163" customWidth="1"/>
    <col min="2581" max="2588" width="5.625" style="163" customWidth="1"/>
    <col min="2589" max="2617" width="3.75" style="163" customWidth="1"/>
    <col min="2618" max="2625" width="4.75" style="163" customWidth="1"/>
    <col min="2626" max="2626" width="6.5" style="163" customWidth="1"/>
    <col min="2627" max="2631" width="3.75" style="163" customWidth="1"/>
    <col min="2632" max="2632" width="4" style="163" customWidth="1"/>
    <col min="2633" max="2633" width="2.875" style="163" customWidth="1"/>
    <col min="2634" max="2634" width="3.625" style="163" customWidth="1"/>
    <col min="2635" max="2816" width="9" style="163"/>
    <col min="2817" max="2817" width="1" style="163" customWidth="1"/>
    <col min="2818" max="2818" width="4.625" style="163" customWidth="1"/>
    <col min="2819" max="2819" width="2.125" style="163" customWidth="1"/>
    <col min="2820" max="2820" width="6.5" style="163" customWidth="1"/>
    <col min="2821" max="2821" width="1.875" style="163" customWidth="1"/>
    <col min="2822" max="2822" width="7.625" style="163" customWidth="1"/>
    <col min="2823" max="2823" width="4.625" style="163" customWidth="1"/>
    <col min="2824" max="2824" width="10.625" style="163" customWidth="1"/>
    <col min="2825" max="2825" width="7.625" style="163" customWidth="1"/>
    <col min="2826" max="2826" width="3.375" style="163" customWidth="1"/>
    <col min="2827" max="2827" width="12.625" style="163" customWidth="1"/>
    <col min="2828" max="2828" width="13.25" style="163" customWidth="1"/>
    <col min="2829" max="2830" width="8.5" style="163" customWidth="1"/>
    <col min="2831" max="2833" width="5.875" style="163" customWidth="1"/>
    <col min="2834" max="2834" width="1.375" style="163" customWidth="1"/>
    <col min="2835" max="2836" width="18.125" style="163" customWidth="1"/>
    <col min="2837" max="2844" width="5.625" style="163" customWidth="1"/>
    <col min="2845" max="2873" width="3.75" style="163" customWidth="1"/>
    <col min="2874" max="2881" width="4.75" style="163" customWidth="1"/>
    <col min="2882" max="2882" width="6.5" style="163" customWidth="1"/>
    <col min="2883" max="2887" width="3.75" style="163" customWidth="1"/>
    <col min="2888" max="2888" width="4" style="163" customWidth="1"/>
    <col min="2889" max="2889" width="2.875" style="163" customWidth="1"/>
    <col min="2890" max="2890" width="3.625" style="163" customWidth="1"/>
    <col min="2891" max="3072" width="9" style="163"/>
    <col min="3073" max="3073" width="1" style="163" customWidth="1"/>
    <col min="3074" max="3074" width="4.625" style="163" customWidth="1"/>
    <col min="3075" max="3075" width="2.125" style="163" customWidth="1"/>
    <col min="3076" max="3076" width="6.5" style="163" customWidth="1"/>
    <col min="3077" max="3077" width="1.875" style="163" customWidth="1"/>
    <col min="3078" max="3078" width="7.625" style="163" customWidth="1"/>
    <col min="3079" max="3079" width="4.625" style="163" customWidth="1"/>
    <col min="3080" max="3080" width="10.625" style="163" customWidth="1"/>
    <col min="3081" max="3081" width="7.625" style="163" customWidth="1"/>
    <col min="3082" max="3082" width="3.375" style="163" customWidth="1"/>
    <col min="3083" max="3083" width="12.625" style="163" customWidth="1"/>
    <col min="3084" max="3084" width="13.25" style="163" customWidth="1"/>
    <col min="3085" max="3086" width="8.5" style="163" customWidth="1"/>
    <col min="3087" max="3089" width="5.875" style="163" customWidth="1"/>
    <col min="3090" max="3090" width="1.375" style="163" customWidth="1"/>
    <col min="3091" max="3092" width="18.125" style="163" customWidth="1"/>
    <col min="3093" max="3100" width="5.625" style="163" customWidth="1"/>
    <col min="3101" max="3129" width="3.75" style="163" customWidth="1"/>
    <col min="3130" max="3137" width="4.75" style="163" customWidth="1"/>
    <col min="3138" max="3138" width="6.5" style="163" customWidth="1"/>
    <col min="3139" max="3143" width="3.75" style="163" customWidth="1"/>
    <col min="3144" max="3144" width="4" style="163" customWidth="1"/>
    <col min="3145" max="3145" width="2.875" style="163" customWidth="1"/>
    <col min="3146" max="3146" width="3.625" style="163" customWidth="1"/>
    <col min="3147" max="3328" width="9" style="163"/>
    <col min="3329" max="3329" width="1" style="163" customWidth="1"/>
    <col min="3330" max="3330" width="4.625" style="163" customWidth="1"/>
    <col min="3331" max="3331" width="2.125" style="163" customWidth="1"/>
    <col min="3332" max="3332" width="6.5" style="163" customWidth="1"/>
    <col min="3333" max="3333" width="1.875" style="163" customWidth="1"/>
    <col min="3334" max="3334" width="7.625" style="163" customWidth="1"/>
    <col min="3335" max="3335" width="4.625" style="163" customWidth="1"/>
    <col min="3336" max="3336" width="10.625" style="163" customWidth="1"/>
    <col min="3337" max="3337" width="7.625" style="163" customWidth="1"/>
    <col min="3338" max="3338" width="3.375" style="163" customWidth="1"/>
    <col min="3339" max="3339" width="12.625" style="163" customWidth="1"/>
    <col min="3340" max="3340" width="13.25" style="163" customWidth="1"/>
    <col min="3341" max="3342" width="8.5" style="163" customWidth="1"/>
    <col min="3343" max="3345" width="5.875" style="163" customWidth="1"/>
    <col min="3346" max="3346" width="1.375" style="163" customWidth="1"/>
    <col min="3347" max="3348" width="18.125" style="163" customWidth="1"/>
    <col min="3349" max="3356" width="5.625" style="163" customWidth="1"/>
    <col min="3357" max="3385" width="3.75" style="163" customWidth="1"/>
    <col min="3386" max="3393" width="4.75" style="163" customWidth="1"/>
    <col min="3394" max="3394" width="6.5" style="163" customWidth="1"/>
    <col min="3395" max="3399" width="3.75" style="163" customWidth="1"/>
    <col min="3400" max="3400" width="4" style="163" customWidth="1"/>
    <col min="3401" max="3401" width="2.875" style="163" customWidth="1"/>
    <col min="3402" max="3402" width="3.625" style="163" customWidth="1"/>
    <col min="3403" max="3584" width="9" style="163"/>
    <col min="3585" max="3585" width="1" style="163" customWidth="1"/>
    <col min="3586" max="3586" width="4.625" style="163" customWidth="1"/>
    <col min="3587" max="3587" width="2.125" style="163" customWidth="1"/>
    <col min="3588" max="3588" width="6.5" style="163" customWidth="1"/>
    <col min="3589" max="3589" width="1.875" style="163" customWidth="1"/>
    <col min="3590" max="3590" width="7.625" style="163" customWidth="1"/>
    <col min="3591" max="3591" width="4.625" style="163" customWidth="1"/>
    <col min="3592" max="3592" width="10.625" style="163" customWidth="1"/>
    <col min="3593" max="3593" width="7.625" style="163" customWidth="1"/>
    <col min="3594" max="3594" width="3.375" style="163" customWidth="1"/>
    <col min="3595" max="3595" width="12.625" style="163" customWidth="1"/>
    <col min="3596" max="3596" width="13.25" style="163" customWidth="1"/>
    <col min="3597" max="3598" width="8.5" style="163" customWidth="1"/>
    <col min="3599" max="3601" width="5.875" style="163" customWidth="1"/>
    <col min="3602" max="3602" width="1.375" style="163" customWidth="1"/>
    <col min="3603" max="3604" width="18.125" style="163" customWidth="1"/>
    <col min="3605" max="3612" width="5.625" style="163" customWidth="1"/>
    <col min="3613" max="3641" width="3.75" style="163" customWidth="1"/>
    <col min="3642" max="3649" width="4.75" style="163" customWidth="1"/>
    <col min="3650" max="3650" width="6.5" style="163" customWidth="1"/>
    <col min="3651" max="3655" width="3.75" style="163" customWidth="1"/>
    <col min="3656" max="3656" width="4" style="163" customWidth="1"/>
    <col min="3657" max="3657" width="2.875" style="163" customWidth="1"/>
    <col min="3658" max="3658" width="3.625" style="163" customWidth="1"/>
    <col min="3659" max="3840" width="9" style="163"/>
    <col min="3841" max="3841" width="1" style="163" customWidth="1"/>
    <col min="3842" max="3842" width="4.625" style="163" customWidth="1"/>
    <col min="3843" max="3843" width="2.125" style="163" customWidth="1"/>
    <col min="3844" max="3844" width="6.5" style="163" customWidth="1"/>
    <col min="3845" max="3845" width="1.875" style="163" customWidth="1"/>
    <col min="3846" max="3846" width="7.625" style="163" customWidth="1"/>
    <col min="3847" max="3847" width="4.625" style="163" customWidth="1"/>
    <col min="3848" max="3848" width="10.625" style="163" customWidth="1"/>
    <col min="3849" max="3849" width="7.625" style="163" customWidth="1"/>
    <col min="3850" max="3850" width="3.375" style="163" customWidth="1"/>
    <col min="3851" max="3851" width="12.625" style="163" customWidth="1"/>
    <col min="3852" max="3852" width="13.25" style="163" customWidth="1"/>
    <col min="3853" max="3854" width="8.5" style="163" customWidth="1"/>
    <col min="3855" max="3857" width="5.875" style="163" customWidth="1"/>
    <col min="3858" max="3858" width="1.375" style="163" customWidth="1"/>
    <col min="3859" max="3860" width="18.125" style="163" customWidth="1"/>
    <col min="3861" max="3868" width="5.625" style="163" customWidth="1"/>
    <col min="3869" max="3897" width="3.75" style="163" customWidth="1"/>
    <col min="3898" max="3905" width="4.75" style="163" customWidth="1"/>
    <col min="3906" max="3906" width="6.5" style="163" customWidth="1"/>
    <col min="3907" max="3911" width="3.75" style="163" customWidth="1"/>
    <col min="3912" max="3912" width="4" style="163" customWidth="1"/>
    <col min="3913" max="3913" width="2.875" style="163" customWidth="1"/>
    <col min="3914" max="3914" width="3.625" style="163" customWidth="1"/>
    <col min="3915" max="4096" width="9" style="163"/>
    <col min="4097" max="4097" width="1" style="163" customWidth="1"/>
    <col min="4098" max="4098" width="4.625" style="163" customWidth="1"/>
    <col min="4099" max="4099" width="2.125" style="163" customWidth="1"/>
    <col min="4100" max="4100" width="6.5" style="163" customWidth="1"/>
    <col min="4101" max="4101" width="1.875" style="163" customWidth="1"/>
    <col min="4102" max="4102" width="7.625" style="163" customWidth="1"/>
    <col min="4103" max="4103" width="4.625" style="163" customWidth="1"/>
    <col min="4104" max="4104" width="10.625" style="163" customWidth="1"/>
    <col min="4105" max="4105" width="7.625" style="163" customWidth="1"/>
    <col min="4106" max="4106" width="3.375" style="163" customWidth="1"/>
    <col min="4107" max="4107" width="12.625" style="163" customWidth="1"/>
    <col min="4108" max="4108" width="13.25" style="163" customWidth="1"/>
    <col min="4109" max="4110" width="8.5" style="163" customWidth="1"/>
    <col min="4111" max="4113" width="5.875" style="163" customWidth="1"/>
    <col min="4114" max="4114" width="1.375" style="163" customWidth="1"/>
    <col min="4115" max="4116" width="18.125" style="163" customWidth="1"/>
    <col min="4117" max="4124" width="5.625" style="163" customWidth="1"/>
    <col min="4125" max="4153" width="3.75" style="163" customWidth="1"/>
    <col min="4154" max="4161" width="4.75" style="163" customWidth="1"/>
    <col min="4162" max="4162" width="6.5" style="163" customWidth="1"/>
    <col min="4163" max="4167" width="3.75" style="163" customWidth="1"/>
    <col min="4168" max="4168" width="4" style="163" customWidth="1"/>
    <col min="4169" max="4169" width="2.875" style="163" customWidth="1"/>
    <col min="4170" max="4170" width="3.625" style="163" customWidth="1"/>
    <col min="4171" max="4352" width="9" style="163"/>
    <col min="4353" max="4353" width="1" style="163" customWidth="1"/>
    <col min="4354" max="4354" width="4.625" style="163" customWidth="1"/>
    <col min="4355" max="4355" width="2.125" style="163" customWidth="1"/>
    <col min="4356" max="4356" width="6.5" style="163" customWidth="1"/>
    <col min="4357" max="4357" width="1.875" style="163" customWidth="1"/>
    <col min="4358" max="4358" width="7.625" style="163" customWidth="1"/>
    <col min="4359" max="4359" width="4.625" style="163" customWidth="1"/>
    <col min="4360" max="4360" width="10.625" style="163" customWidth="1"/>
    <col min="4361" max="4361" width="7.625" style="163" customWidth="1"/>
    <col min="4362" max="4362" width="3.375" style="163" customWidth="1"/>
    <col min="4363" max="4363" width="12.625" style="163" customWidth="1"/>
    <col min="4364" max="4364" width="13.25" style="163" customWidth="1"/>
    <col min="4365" max="4366" width="8.5" style="163" customWidth="1"/>
    <col min="4367" max="4369" width="5.875" style="163" customWidth="1"/>
    <col min="4370" max="4370" width="1.375" style="163" customWidth="1"/>
    <col min="4371" max="4372" width="18.125" style="163" customWidth="1"/>
    <col min="4373" max="4380" width="5.625" style="163" customWidth="1"/>
    <col min="4381" max="4409" width="3.75" style="163" customWidth="1"/>
    <col min="4410" max="4417" width="4.75" style="163" customWidth="1"/>
    <col min="4418" max="4418" width="6.5" style="163" customWidth="1"/>
    <col min="4419" max="4423" width="3.75" style="163" customWidth="1"/>
    <col min="4424" max="4424" width="4" style="163" customWidth="1"/>
    <col min="4425" max="4425" width="2.875" style="163" customWidth="1"/>
    <col min="4426" max="4426" width="3.625" style="163" customWidth="1"/>
    <col min="4427" max="4608" width="9" style="163"/>
    <col min="4609" max="4609" width="1" style="163" customWidth="1"/>
    <col min="4610" max="4610" width="4.625" style="163" customWidth="1"/>
    <col min="4611" max="4611" width="2.125" style="163" customWidth="1"/>
    <col min="4612" max="4612" width="6.5" style="163" customWidth="1"/>
    <col min="4613" max="4613" width="1.875" style="163" customWidth="1"/>
    <col min="4614" max="4614" width="7.625" style="163" customWidth="1"/>
    <col min="4615" max="4615" width="4.625" style="163" customWidth="1"/>
    <col min="4616" max="4616" width="10.625" style="163" customWidth="1"/>
    <col min="4617" max="4617" width="7.625" style="163" customWidth="1"/>
    <col min="4618" max="4618" width="3.375" style="163" customWidth="1"/>
    <col min="4619" max="4619" width="12.625" style="163" customWidth="1"/>
    <col min="4620" max="4620" width="13.25" style="163" customWidth="1"/>
    <col min="4621" max="4622" width="8.5" style="163" customWidth="1"/>
    <col min="4623" max="4625" width="5.875" style="163" customWidth="1"/>
    <col min="4626" max="4626" width="1.375" style="163" customWidth="1"/>
    <col min="4627" max="4628" width="18.125" style="163" customWidth="1"/>
    <col min="4629" max="4636" width="5.625" style="163" customWidth="1"/>
    <col min="4637" max="4665" width="3.75" style="163" customWidth="1"/>
    <col min="4666" max="4673" width="4.75" style="163" customWidth="1"/>
    <col min="4674" max="4674" width="6.5" style="163" customWidth="1"/>
    <col min="4675" max="4679" width="3.75" style="163" customWidth="1"/>
    <col min="4680" max="4680" width="4" style="163" customWidth="1"/>
    <col min="4681" max="4681" width="2.875" style="163" customWidth="1"/>
    <col min="4682" max="4682" width="3.625" style="163" customWidth="1"/>
    <col min="4683" max="4864" width="9" style="163"/>
    <col min="4865" max="4865" width="1" style="163" customWidth="1"/>
    <col min="4866" max="4866" width="4.625" style="163" customWidth="1"/>
    <col min="4867" max="4867" width="2.125" style="163" customWidth="1"/>
    <col min="4868" max="4868" width="6.5" style="163" customWidth="1"/>
    <col min="4869" max="4869" width="1.875" style="163" customWidth="1"/>
    <col min="4870" max="4870" width="7.625" style="163" customWidth="1"/>
    <col min="4871" max="4871" width="4.625" style="163" customWidth="1"/>
    <col min="4872" max="4872" width="10.625" style="163" customWidth="1"/>
    <col min="4873" max="4873" width="7.625" style="163" customWidth="1"/>
    <col min="4874" max="4874" width="3.375" style="163" customWidth="1"/>
    <col min="4875" max="4875" width="12.625" style="163" customWidth="1"/>
    <col min="4876" max="4876" width="13.25" style="163" customWidth="1"/>
    <col min="4877" max="4878" width="8.5" style="163" customWidth="1"/>
    <col min="4879" max="4881" width="5.875" style="163" customWidth="1"/>
    <col min="4882" max="4882" width="1.375" style="163" customWidth="1"/>
    <col min="4883" max="4884" width="18.125" style="163" customWidth="1"/>
    <col min="4885" max="4892" width="5.625" style="163" customWidth="1"/>
    <col min="4893" max="4921" width="3.75" style="163" customWidth="1"/>
    <col min="4922" max="4929" width="4.75" style="163" customWidth="1"/>
    <col min="4930" max="4930" width="6.5" style="163" customWidth="1"/>
    <col min="4931" max="4935" width="3.75" style="163" customWidth="1"/>
    <col min="4936" max="4936" width="4" style="163" customWidth="1"/>
    <col min="4937" max="4937" width="2.875" style="163" customWidth="1"/>
    <col min="4938" max="4938" width="3.625" style="163" customWidth="1"/>
    <col min="4939" max="5120" width="9" style="163"/>
    <col min="5121" max="5121" width="1" style="163" customWidth="1"/>
    <col min="5122" max="5122" width="4.625" style="163" customWidth="1"/>
    <col min="5123" max="5123" width="2.125" style="163" customWidth="1"/>
    <col min="5124" max="5124" width="6.5" style="163" customWidth="1"/>
    <col min="5125" max="5125" width="1.875" style="163" customWidth="1"/>
    <col min="5126" max="5126" width="7.625" style="163" customWidth="1"/>
    <col min="5127" max="5127" width="4.625" style="163" customWidth="1"/>
    <col min="5128" max="5128" width="10.625" style="163" customWidth="1"/>
    <col min="5129" max="5129" width="7.625" style="163" customWidth="1"/>
    <col min="5130" max="5130" width="3.375" style="163" customWidth="1"/>
    <col min="5131" max="5131" width="12.625" style="163" customWidth="1"/>
    <col min="5132" max="5132" width="13.25" style="163" customWidth="1"/>
    <col min="5133" max="5134" width="8.5" style="163" customWidth="1"/>
    <col min="5135" max="5137" width="5.875" style="163" customWidth="1"/>
    <col min="5138" max="5138" width="1.375" style="163" customWidth="1"/>
    <col min="5139" max="5140" width="18.125" style="163" customWidth="1"/>
    <col min="5141" max="5148" width="5.625" style="163" customWidth="1"/>
    <col min="5149" max="5177" width="3.75" style="163" customWidth="1"/>
    <col min="5178" max="5185" width="4.75" style="163" customWidth="1"/>
    <col min="5186" max="5186" width="6.5" style="163" customWidth="1"/>
    <col min="5187" max="5191" width="3.75" style="163" customWidth="1"/>
    <col min="5192" max="5192" width="4" style="163" customWidth="1"/>
    <col min="5193" max="5193" width="2.875" style="163" customWidth="1"/>
    <col min="5194" max="5194" width="3.625" style="163" customWidth="1"/>
    <col min="5195" max="5376" width="9" style="163"/>
    <col min="5377" max="5377" width="1" style="163" customWidth="1"/>
    <col min="5378" max="5378" width="4.625" style="163" customWidth="1"/>
    <col min="5379" max="5379" width="2.125" style="163" customWidth="1"/>
    <col min="5380" max="5380" width="6.5" style="163" customWidth="1"/>
    <col min="5381" max="5381" width="1.875" style="163" customWidth="1"/>
    <col min="5382" max="5382" width="7.625" style="163" customWidth="1"/>
    <col min="5383" max="5383" width="4.625" style="163" customWidth="1"/>
    <col min="5384" max="5384" width="10.625" style="163" customWidth="1"/>
    <col min="5385" max="5385" width="7.625" style="163" customWidth="1"/>
    <col min="5386" max="5386" width="3.375" style="163" customWidth="1"/>
    <col min="5387" max="5387" width="12.625" style="163" customWidth="1"/>
    <col min="5388" max="5388" width="13.25" style="163" customWidth="1"/>
    <col min="5389" max="5390" width="8.5" style="163" customWidth="1"/>
    <col min="5391" max="5393" width="5.875" style="163" customWidth="1"/>
    <col min="5394" max="5394" width="1.375" style="163" customWidth="1"/>
    <col min="5395" max="5396" width="18.125" style="163" customWidth="1"/>
    <col min="5397" max="5404" width="5.625" style="163" customWidth="1"/>
    <col min="5405" max="5433" width="3.75" style="163" customWidth="1"/>
    <col min="5434" max="5441" width="4.75" style="163" customWidth="1"/>
    <col min="5442" max="5442" width="6.5" style="163" customWidth="1"/>
    <col min="5443" max="5447" width="3.75" style="163" customWidth="1"/>
    <col min="5448" max="5448" width="4" style="163" customWidth="1"/>
    <col min="5449" max="5449" width="2.875" style="163" customWidth="1"/>
    <col min="5450" max="5450" width="3.625" style="163" customWidth="1"/>
    <col min="5451" max="5632" width="9" style="163"/>
    <col min="5633" max="5633" width="1" style="163" customWidth="1"/>
    <col min="5634" max="5634" width="4.625" style="163" customWidth="1"/>
    <col min="5635" max="5635" width="2.125" style="163" customWidth="1"/>
    <col min="5636" max="5636" width="6.5" style="163" customWidth="1"/>
    <col min="5637" max="5637" width="1.875" style="163" customWidth="1"/>
    <col min="5638" max="5638" width="7.625" style="163" customWidth="1"/>
    <col min="5639" max="5639" width="4.625" style="163" customWidth="1"/>
    <col min="5640" max="5640" width="10.625" style="163" customWidth="1"/>
    <col min="5641" max="5641" width="7.625" style="163" customWidth="1"/>
    <col min="5642" max="5642" width="3.375" style="163" customWidth="1"/>
    <col min="5643" max="5643" width="12.625" style="163" customWidth="1"/>
    <col min="5644" max="5644" width="13.25" style="163" customWidth="1"/>
    <col min="5645" max="5646" width="8.5" style="163" customWidth="1"/>
    <col min="5647" max="5649" width="5.875" style="163" customWidth="1"/>
    <col min="5650" max="5650" width="1.375" style="163" customWidth="1"/>
    <col min="5651" max="5652" width="18.125" style="163" customWidth="1"/>
    <col min="5653" max="5660" width="5.625" style="163" customWidth="1"/>
    <col min="5661" max="5689" width="3.75" style="163" customWidth="1"/>
    <col min="5690" max="5697" width="4.75" style="163" customWidth="1"/>
    <col min="5698" max="5698" width="6.5" style="163" customWidth="1"/>
    <col min="5699" max="5703" width="3.75" style="163" customWidth="1"/>
    <col min="5704" max="5704" width="4" style="163" customWidth="1"/>
    <col min="5705" max="5705" width="2.875" style="163" customWidth="1"/>
    <col min="5706" max="5706" width="3.625" style="163" customWidth="1"/>
    <col min="5707" max="5888" width="9" style="163"/>
    <col min="5889" max="5889" width="1" style="163" customWidth="1"/>
    <col min="5890" max="5890" width="4.625" style="163" customWidth="1"/>
    <col min="5891" max="5891" width="2.125" style="163" customWidth="1"/>
    <col min="5892" max="5892" width="6.5" style="163" customWidth="1"/>
    <col min="5893" max="5893" width="1.875" style="163" customWidth="1"/>
    <col min="5894" max="5894" width="7.625" style="163" customWidth="1"/>
    <col min="5895" max="5895" width="4.625" style="163" customWidth="1"/>
    <col min="5896" max="5896" width="10.625" style="163" customWidth="1"/>
    <col min="5897" max="5897" width="7.625" style="163" customWidth="1"/>
    <col min="5898" max="5898" width="3.375" style="163" customWidth="1"/>
    <col min="5899" max="5899" width="12.625" style="163" customWidth="1"/>
    <col min="5900" max="5900" width="13.25" style="163" customWidth="1"/>
    <col min="5901" max="5902" width="8.5" style="163" customWidth="1"/>
    <col min="5903" max="5905" width="5.875" style="163" customWidth="1"/>
    <col min="5906" max="5906" width="1.375" style="163" customWidth="1"/>
    <col min="5907" max="5908" width="18.125" style="163" customWidth="1"/>
    <col min="5909" max="5916" width="5.625" style="163" customWidth="1"/>
    <col min="5917" max="5945" width="3.75" style="163" customWidth="1"/>
    <col min="5946" max="5953" width="4.75" style="163" customWidth="1"/>
    <col min="5954" max="5954" width="6.5" style="163" customWidth="1"/>
    <col min="5955" max="5959" width="3.75" style="163" customWidth="1"/>
    <col min="5960" max="5960" width="4" style="163" customWidth="1"/>
    <col min="5961" max="5961" width="2.875" style="163" customWidth="1"/>
    <col min="5962" max="5962" width="3.625" style="163" customWidth="1"/>
    <col min="5963" max="6144" width="9" style="163"/>
    <col min="6145" max="6145" width="1" style="163" customWidth="1"/>
    <col min="6146" max="6146" width="4.625" style="163" customWidth="1"/>
    <col min="6147" max="6147" width="2.125" style="163" customWidth="1"/>
    <col min="6148" max="6148" width="6.5" style="163" customWidth="1"/>
    <col min="6149" max="6149" width="1.875" style="163" customWidth="1"/>
    <col min="6150" max="6150" width="7.625" style="163" customWidth="1"/>
    <col min="6151" max="6151" width="4.625" style="163" customWidth="1"/>
    <col min="6152" max="6152" width="10.625" style="163" customWidth="1"/>
    <col min="6153" max="6153" width="7.625" style="163" customWidth="1"/>
    <col min="6154" max="6154" width="3.375" style="163" customWidth="1"/>
    <col min="6155" max="6155" width="12.625" style="163" customWidth="1"/>
    <col min="6156" max="6156" width="13.25" style="163" customWidth="1"/>
    <col min="6157" max="6158" width="8.5" style="163" customWidth="1"/>
    <col min="6159" max="6161" width="5.875" style="163" customWidth="1"/>
    <col min="6162" max="6162" width="1.375" style="163" customWidth="1"/>
    <col min="6163" max="6164" width="18.125" style="163" customWidth="1"/>
    <col min="6165" max="6172" width="5.625" style="163" customWidth="1"/>
    <col min="6173" max="6201" width="3.75" style="163" customWidth="1"/>
    <col min="6202" max="6209" width="4.75" style="163" customWidth="1"/>
    <col min="6210" max="6210" width="6.5" style="163" customWidth="1"/>
    <col min="6211" max="6215" width="3.75" style="163" customWidth="1"/>
    <col min="6216" max="6216" width="4" style="163" customWidth="1"/>
    <col min="6217" max="6217" width="2.875" style="163" customWidth="1"/>
    <col min="6218" max="6218" width="3.625" style="163" customWidth="1"/>
    <col min="6219" max="6400" width="9" style="163"/>
    <col min="6401" max="6401" width="1" style="163" customWidth="1"/>
    <col min="6402" max="6402" width="4.625" style="163" customWidth="1"/>
    <col min="6403" max="6403" width="2.125" style="163" customWidth="1"/>
    <col min="6404" max="6404" width="6.5" style="163" customWidth="1"/>
    <col min="6405" max="6405" width="1.875" style="163" customWidth="1"/>
    <col min="6406" max="6406" width="7.625" style="163" customWidth="1"/>
    <col min="6407" max="6407" width="4.625" style="163" customWidth="1"/>
    <col min="6408" max="6408" width="10.625" style="163" customWidth="1"/>
    <col min="6409" max="6409" width="7.625" style="163" customWidth="1"/>
    <col min="6410" max="6410" width="3.375" style="163" customWidth="1"/>
    <col min="6411" max="6411" width="12.625" style="163" customWidth="1"/>
    <col min="6412" max="6412" width="13.25" style="163" customWidth="1"/>
    <col min="6413" max="6414" width="8.5" style="163" customWidth="1"/>
    <col min="6415" max="6417" width="5.875" style="163" customWidth="1"/>
    <col min="6418" max="6418" width="1.375" style="163" customWidth="1"/>
    <col min="6419" max="6420" width="18.125" style="163" customWidth="1"/>
    <col min="6421" max="6428" width="5.625" style="163" customWidth="1"/>
    <col min="6429" max="6457" width="3.75" style="163" customWidth="1"/>
    <col min="6458" max="6465" width="4.75" style="163" customWidth="1"/>
    <col min="6466" max="6466" width="6.5" style="163" customWidth="1"/>
    <col min="6467" max="6471" width="3.75" style="163" customWidth="1"/>
    <col min="6472" max="6472" width="4" style="163" customWidth="1"/>
    <col min="6473" max="6473" width="2.875" style="163" customWidth="1"/>
    <col min="6474" max="6474" width="3.625" style="163" customWidth="1"/>
    <col min="6475" max="6656" width="9" style="163"/>
    <col min="6657" max="6657" width="1" style="163" customWidth="1"/>
    <col min="6658" max="6658" width="4.625" style="163" customWidth="1"/>
    <col min="6659" max="6659" width="2.125" style="163" customWidth="1"/>
    <col min="6660" max="6660" width="6.5" style="163" customWidth="1"/>
    <col min="6661" max="6661" width="1.875" style="163" customWidth="1"/>
    <col min="6662" max="6662" width="7.625" style="163" customWidth="1"/>
    <col min="6663" max="6663" width="4.625" style="163" customWidth="1"/>
    <col min="6664" max="6664" width="10.625" style="163" customWidth="1"/>
    <col min="6665" max="6665" width="7.625" style="163" customWidth="1"/>
    <col min="6666" max="6666" width="3.375" style="163" customWidth="1"/>
    <col min="6667" max="6667" width="12.625" style="163" customWidth="1"/>
    <col min="6668" max="6668" width="13.25" style="163" customWidth="1"/>
    <col min="6669" max="6670" width="8.5" style="163" customWidth="1"/>
    <col min="6671" max="6673" width="5.875" style="163" customWidth="1"/>
    <col min="6674" max="6674" width="1.375" style="163" customWidth="1"/>
    <col min="6675" max="6676" width="18.125" style="163" customWidth="1"/>
    <col min="6677" max="6684" width="5.625" style="163" customWidth="1"/>
    <col min="6685" max="6713" width="3.75" style="163" customWidth="1"/>
    <col min="6714" max="6721" width="4.75" style="163" customWidth="1"/>
    <col min="6722" max="6722" width="6.5" style="163" customWidth="1"/>
    <col min="6723" max="6727" width="3.75" style="163" customWidth="1"/>
    <col min="6728" max="6728" width="4" style="163" customWidth="1"/>
    <col min="6729" max="6729" width="2.875" style="163" customWidth="1"/>
    <col min="6730" max="6730" width="3.625" style="163" customWidth="1"/>
    <col min="6731" max="6912" width="9" style="163"/>
    <col min="6913" max="6913" width="1" style="163" customWidth="1"/>
    <col min="6914" max="6914" width="4.625" style="163" customWidth="1"/>
    <col min="6915" max="6915" width="2.125" style="163" customWidth="1"/>
    <col min="6916" max="6916" width="6.5" style="163" customWidth="1"/>
    <col min="6917" max="6917" width="1.875" style="163" customWidth="1"/>
    <col min="6918" max="6918" width="7.625" style="163" customWidth="1"/>
    <col min="6919" max="6919" width="4.625" style="163" customWidth="1"/>
    <col min="6920" max="6920" width="10.625" style="163" customWidth="1"/>
    <col min="6921" max="6921" width="7.625" style="163" customWidth="1"/>
    <col min="6922" max="6922" width="3.375" style="163" customWidth="1"/>
    <col min="6923" max="6923" width="12.625" style="163" customWidth="1"/>
    <col min="6924" max="6924" width="13.25" style="163" customWidth="1"/>
    <col min="6925" max="6926" width="8.5" style="163" customWidth="1"/>
    <col min="6927" max="6929" width="5.875" style="163" customWidth="1"/>
    <col min="6930" max="6930" width="1.375" style="163" customWidth="1"/>
    <col min="6931" max="6932" width="18.125" style="163" customWidth="1"/>
    <col min="6933" max="6940" width="5.625" style="163" customWidth="1"/>
    <col min="6941" max="6969" width="3.75" style="163" customWidth="1"/>
    <col min="6970" max="6977" width="4.75" style="163" customWidth="1"/>
    <col min="6978" max="6978" width="6.5" style="163" customWidth="1"/>
    <col min="6979" max="6983" width="3.75" style="163" customWidth="1"/>
    <col min="6984" max="6984" width="4" style="163" customWidth="1"/>
    <col min="6985" max="6985" width="2.875" style="163" customWidth="1"/>
    <col min="6986" max="6986" width="3.625" style="163" customWidth="1"/>
    <col min="6987" max="7168" width="9" style="163"/>
    <col min="7169" max="7169" width="1" style="163" customWidth="1"/>
    <col min="7170" max="7170" width="4.625" style="163" customWidth="1"/>
    <col min="7171" max="7171" width="2.125" style="163" customWidth="1"/>
    <col min="7172" max="7172" width="6.5" style="163" customWidth="1"/>
    <col min="7173" max="7173" width="1.875" style="163" customWidth="1"/>
    <col min="7174" max="7174" width="7.625" style="163" customWidth="1"/>
    <col min="7175" max="7175" width="4.625" style="163" customWidth="1"/>
    <col min="7176" max="7176" width="10.625" style="163" customWidth="1"/>
    <col min="7177" max="7177" width="7.625" style="163" customWidth="1"/>
    <col min="7178" max="7178" width="3.375" style="163" customWidth="1"/>
    <col min="7179" max="7179" width="12.625" style="163" customWidth="1"/>
    <col min="7180" max="7180" width="13.25" style="163" customWidth="1"/>
    <col min="7181" max="7182" width="8.5" style="163" customWidth="1"/>
    <col min="7183" max="7185" width="5.875" style="163" customWidth="1"/>
    <col min="7186" max="7186" width="1.375" style="163" customWidth="1"/>
    <col min="7187" max="7188" width="18.125" style="163" customWidth="1"/>
    <col min="7189" max="7196" width="5.625" style="163" customWidth="1"/>
    <col min="7197" max="7225" width="3.75" style="163" customWidth="1"/>
    <col min="7226" max="7233" width="4.75" style="163" customWidth="1"/>
    <col min="7234" max="7234" width="6.5" style="163" customWidth="1"/>
    <col min="7235" max="7239" width="3.75" style="163" customWidth="1"/>
    <col min="7240" max="7240" width="4" style="163" customWidth="1"/>
    <col min="7241" max="7241" width="2.875" style="163" customWidth="1"/>
    <col min="7242" max="7242" width="3.625" style="163" customWidth="1"/>
    <col min="7243" max="7424" width="9" style="163"/>
    <col min="7425" max="7425" width="1" style="163" customWidth="1"/>
    <col min="7426" max="7426" width="4.625" style="163" customWidth="1"/>
    <col min="7427" max="7427" width="2.125" style="163" customWidth="1"/>
    <col min="7428" max="7428" width="6.5" style="163" customWidth="1"/>
    <col min="7429" max="7429" width="1.875" style="163" customWidth="1"/>
    <col min="7430" max="7430" width="7.625" style="163" customWidth="1"/>
    <col min="7431" max="7431" width="4.625" style="163" customWidth="1"/>
    <col min="7432" max="7432" width="10.625" style="163" customWidth="1"/>
    <col min="7433" max="7433" width="7.625" style="163" customWidth="1"/>
    <col min="7434" max="7434" width="3.375" style="163" customWidth="1"/>
    <col min="7435" max="7435" width="12.625" style="163" customWidth="1"/>
    <col min="7436" max="7436" width="13.25" style="163" customWidth="1"/>
    <col min="7437" max="7438" width="8.5" style="163" customWidth="1"/>
    <col min="7439" max="7441" width="5.875" style="163" customWidth="1"/>
    <col min="7442" max="7442" width="1.375" style="163" customWidth="1"/>
    <col min="7443" max="7444" width="18.125" style="163" customWidth="1"/>
    <col min="7445" max="7452" width="5.625" style="163" customWidth="1"/>
    <col min="7453" max="7481" width="3.75" style="163" customWidth="1"/>
    <col min="7482" max="7489" width="4.75" style="163" customWidth="1"/>
    <col min="7490" max="7490" width="6.5" style="163" customWidth="1"/>
    <col min="7491" max="7495" width="3.75" style="163" customWidth="1"/>
    <col min="7496" max="7496" width="4" style="163" customWidth="1"/>
    <col min="7497" max="7497" width="2.875" style="163" customWidth="1"/>
    <col min="7498" max="7498" width="3.625" style="163" customWidth="1"/>
    <col min="7499" max="7680" width="9" style="163"/>
    <col min="7681" max="7681" width="1" style="163" customWidth="1"/>
    <col min="7682" max="7682" width="4.625" style="163" customWidth="1"/>
    <col min="7683" max="7683" width="2.125" style="163" customWidth="1"/>
    <col min="7684" max="7684" width="6.5" style="163" customWidth="1"/>
    <col min="7685" max="7685" width="1.875" style="163" customWidth="1"/>
    <col min="7686" max="7686" width="7.625" style="163" customWidth="1"/>
    <col min="7687" max="7687" width="4.625" style="163" customWidth="1"/>
    <col min="7688" max="7688" width="10.625" style="163" customWidth="1"/>
    <col min="7689" max="7689" width="7.625" style="163" customWidth="1"/>
    <col min="7690" max="7690" width="3.375" style="163" customWidth="1"/>
    <col min="7691" max="7691" width="12.625" style="163" customWidth="1"/>
    <col min="7692" max="7692" width="13.25" style="163" customWidth="1"/>
    <col min="7693" max="7694" width="8.5" style="163" customWidth="1"/>
    <col min="7695" max="7697" width="5.875" style="163" customWidth="1"/>
    <col min="7698" max="7698" width="1.375" style="163" customWidth="1"/>
    <col min="7699" max="7700" width="18.125" style="163" customWidth="1"/>
    <col min="7701" max="7708" width="5.625" style="163" customWidth="1"/>
    <col min="7709" max="7737" width="3.75" style="163" customWidth="1"/>
    <col min="7738" max="7745" width="4.75" style="163" customWidth="1"/>
    <col min="7746" max="7746" width="6.5" style="163" customWidth="1"/>
    <col min="7747" max="7751" width="3.75" style="163" customWidth="1"/>
    <col min="7752" max="7752" width="4" style="163" customWidth="1"/>
    <col min="7753" max="7753" width="2.875" style="163" customWidth="1"/>
    <col min="7754" max="7754" width="3.625" style="163" customWidth="1"/>
    <col min="7755" max="7936" width="9" style="163"/>
    <col min="7937" max="7937" width="1" style="163" customWidth="1"/>
    <col min="7938" max="7938" width="4.625" style="163" customWidth="1"/>
    <col min="7939" max="7939" width="2.125" style="163" customWidth="1"/>
    <col min="7940" max="7940" width="6.5" style="163" customWidth="1"/>
    <col min="7941" max="7941" width="1.875" style="163" customWidth="1"/>
    <col min="7942" max="7942" width="7.625" style="163" customWidth="1"/>
    <col min="7943" max="7943" width="4.625" style="163" customWidth="1"/>
    <col min="7944" max="7944" width="10.625" style="163" customWidth="1"/>
    <col min="7945" max="7945" width="7.625" style="163" customWidth="1"/>
    <col min="7946" max="7946" width="3.375" style="163" customWidth="1"/>
    <col min="7947" max="7947" width="12.625" style="163" customWidth="1"/>
    <col min="7948" max="7948" width="13.25" style="163" customWidth="1"/>
    <col min="7949" max="7950" width="8.5" style="163" customWidth="1"/>
    <col min="7951" max="7953" width="5.875" style="163" customWidth="1"/>
    <col min="7954" max="7954" width="1.375" style="163" customWidth="1"/>
    <col min="7955" max="7956" width="18.125" style="163" customWidth="1"/>
    <col min="7957" max="7964" width="5.625" style="163" customWidth="1"/>
    <col min="7965" max="7993" width="3.75" style="163" customWidth="1"/>
    <col min="7994" max="8001" width="4.75" style="163" customWidth="1"/>
    <col min="8002" max="8002" width="6.5" style="163" customWidth="1"/>
    <col min="8003" max="8007" width="3.75" style="163" customWidth="1"/>
    <col min="8008" max="8008" width="4" style="163" customWidth="1"/>
    <col min="8009" max="8009" width="2.875" style="163" customWidth="1"/>
    <col min="8010" max="8010" width="3.625" style="163" customWidth="1"/>
    <col min="8011" max="8192" width="9" style="163"/>
    <col min="8193" max="8193" width="1" style="163" customWidth="1"/>
    <col min="8194" max="8194" width="4.625" style="163" customWidth="1"/>
    <col min="8195" max="8195" width="2.125" style="163" customWidth="1"/>
    <col min="8196" max="8196" width="6.5" style="163" customWidth="1"/>
    <col min="8197" max="8197" width="1.875" style="163" customWidth="1"/>
    <col min="8198" max="8198" width="7.625" style="163" customWidth="1"/>
    <col min="8199" max="8199" width="4.625" style="163" customWidth="1"/>
    <col min="8200" max="8200" width="10.625" style="163" customWidth="1"/>
    <col min="8201" max="8201" width="7.625" style="163" customWidth="1"/>
    <col min="8202" max="8202" width="3.375" style="163" customWidth="1"/>
    <col min="8203" max="8203" width="12.625" style="163" customWidth="1"/>
    <col min="8204" max="8204" width="13.25" style="163" customWidth="1"/>
    <col min="8205" max="8206" width="8.5" style="163" customWidth="1"/>
    <col min="8207" max="8209" width="5.875" style="163" customWidth="1"/>
    <col min="8210" max="8210" width="1.375" style="163" customWidth="1"/>
    <col min="8211" max="8212" width="18.125" style="163" customWidth="1"/>
    <col min="8213" max="8220" width="5.625" style="163" customWidth="1"/>
    <col min="8221" max="8249" width="3.75" style="163" customWidth="1"/>
    <col min="8250" max="8257" width="4.75" style="163" customWidth="1"/>
    <col min="8258" max="8258" width="6.5" style="163" customWidth="1"/>
    <col min="8259" max="8263" width="3.75" style="163" customWidth="1"/>
    <col min="8264" max="8264" width="4" style="163" customWidth="1"/>
    <col min="8265" max="8265" width="2.875" style="163" customWidth="1"/>
    <col min="8266" max="8266" width="3.625" style="163" customWidth="1"/>
    <col min="8267" max="8448" width="9" style="163"/>
    <col min="8449" max="8449" width="1" style="163" customWidth="1"/>
    <col min="8450" max="8450" width="4.625" style="163" customWidth="1"/>
    <col min="8451" max="8451" width="2.125" style="163" customWidth="1"/>
    <col min="8452" max="8452" width="6.5" style="163" customWidth="1"/>
    <col min="8453" max="8453" width="1.875" style="163" customWidth="1"/>
    <col min="8454" max="8454" width="7.625" style="163" customWidth="1"/>
    <col min="8455" max="8455" width="4.625" style="163" customWidth="1"/>
    <col min="8456" max="8456" width="10.625" style="163" customWidth="1"/>
    <col min="8457" max="8457" width="7.625" style="163" customWidth="1"/>
    <col min="8458" max="8458" width="3.375" style="163" customWidth="1"/>
    <col min="8459" max="8459" width="12.625" style="163" customWidth="1"/>
    <col min="8460" max="8460" width="13.25" style="163" customWidth="1"/>
    <col min="8461" max="8462" width="8.5" style="163" customWidth="1"/>
    <col min="8463" max="8465" width="5.875" style="163" customWidth="1"/>
    <col min="8466" max="8466" width="1.375" style="163" customWidth="1"/>
    <col min="8467" max="8468" width="18.125" style="163" customWidth="1"/>
    <col min="8469" max="8476" width="5.625" style="163" customWidth="1"/>
    <col min="8477" max="8505" width="3.75" style="163" customWidth="1"/>
    <col min="8506" max="8513" width="4.75" style="163" customWidth="1"/>
    <col min="8514" max="8514" width="6.5" style="163" customWidth="1"/>
    <col min="8515" max="8519" width="3.75" style="163" customWidth="1"/>
    <col min="8520" max="8520" width="4" style="163" customWidth="1"/>
    <col min="8521" max="8521" width="2.875" style="163" customWidth="1"/>
    <col min="8522" max="8522" width="3.625" style="163" customWidth="1"/>
    <col min="8523" max="8704" width="9" style="163"/>
    <col min="8705" max="8705" width="1" style="163" customWidth="1"/>
    <col min="8706" max="8706" width="4.625" style="163" customWidth="1"/>
    <col min="8707" max="8707" width="2.125" style="163" customWidth="1"/>
    <col min="8708" max="8708" width="6.5" style="163" customWidth="1"/>
    <col min="8709" max="8709" width="1.875" style="163" customWidth="1"/>
    <col min="8710" max="8710" width="7.625" style="163" customWidth="1"/>
    <col min="8711" max="8711" width="4.625" style="163" customWidth="1"/>
    <col min="8712" max="8712" width="10.625" style="163" customWidth="1"/>
    <col min="8713" max="8713" width="7.625" style="163" customWidth="1"/>
    <col min="8714" max="8714" width="3.375" style="163" customWidth="1"/>
    <col min="8715" max="8715" width="12.625" style="163" customWidth="1"/>
    <col min="8716" max="8716" width="13.25" style="163" customWidth="1"/>
    <col min="8717" max="8718" width="8.5" style="163" customWidth="1"/>
    <col min="8719" max="8721" width="5.875" style="163" customWidth="1"/>
    <col min="8722" max="8722" width="1.375" style="163" customWidth="1"/>
    <col min="8723" max="8724" width="18.125" style="163" customWidth="1"/>
    <col min="8725" max="8732" width="5.625" style="163" customWidth="1"/>
    <col min="8733" max="8761" width="3.75" style="163" customWidth="1"/>
    <col min="8762" max="8769" width="4.75" style="163" customWidth="1"/>
    <col min="8770" max="8770" width="6.5" style="163" customWidth="1"/>
    <col min="8771" max="8775" width="3.75" style="163" customWidth="1"/>
    <col min="8776" max="8776" width="4" style="163" customWidth="1"/>
    <col min="8777" max="8777" width="2.875" style="163" customWidth="1"/>
    <col min="8778" max="8778" width="3.625" style="163" customWidth="1"/>
    <col min="8779" max="8960" width="9" style="163"/>
    <col min="8961" max="8961" width="1" style="163" customWidth="1"/>
    <col min="8962" max="8962" width="4.625" style="163" customWidth="1"/>
    <col min="8963" max="8963" width="2.125" style="163" customWidth="1"/>
    <col min="8964" max="8964" width="6.5" style="163" customWidth="1"/>
    <col min="8965" max="8965" width="1.875" style="163" customWidth="1"/>
    <col min="8966" max="8966" width="7.625" style="163" customWidth="1"/>
    <col min="8967" max="8967" width="4.625" style="163" customWidth="1"/>
    <col min="8968" max="8968" width="10.625" style="163" customWidth="1"/>
    <col min="8969" max="8969" width="7.625" style="163" customWidth="1"/>
    <col min="8970" max="8970" width="3.375" style="163" customWidth="1"/>
    <col min="8971" max="8971" width="12.625" style="163" customWidth="1"/>
    <col min="8972" max="8972" width="13.25" style="163" customWidth="1"/>
    <col min="8973" max="8974" width="8.5" style="163" customWidth="1"/>
    <col min="8975" max="8977" width="5.875" style="163" customWidth="1"/>
    <col min="8978" max="8978" width="1.375" style="163" customWidth="1"/>
    <col min="8979" max="8980" width="18.125" style="163" customWidth="1"/>
    <col min="8981" max="8988" width="5.625" style="163" customWidth="1"/>
    <col min="8989" max="9017" width="3.75" style="163" customWidth="1"/>
    <col min="9018" max="9025" width="4.75" style="163" customWidth="1"/>
    <col min="9026" max="9026" width="6.5" style="163" customWidth="1"/>
    <col min="9027" max="9031" width="3.75" style="163" customWidth="1"/>
    <col min="9032" max="9032" width="4" style="163" customWidth="1"/>
    <col min="9033" max="9033" width="2.875" style="163" customWidth="1"/>
    <col min="9034" max="9034" width="3.625" style="163" customWidth="1"/>
    <col min="9035" max="9216" width="9" style="163"/>
    <col min="9217" max="9217" width="1" style="163" customWidth="1"/>
    <col min="9218" max="9218" width="4.625" style="163" customWidth="1"/>
    <col min="9219" max="9219" width="2.125" style="163" customWidth="1"/>
    <col min="9220" max="9220" width="6.5" style="163" customWidth="1"/>
    <col min="9221" max="9221" width="1.875" style="163" customWidth="1"/>
    <col min="9222" max="9222" width="7.625" style="163" customWidth="1"/>
    <col min="9223" max="9223" width="4.625" style="163" customWidth="1"/>
    <col min="9224" max="9224" width="10.625" style="163" customWidth="1"/>
    <col min="9225" max="9225" width="7.625" style="163" customWidth="1"/>
    <col min="9226" max="9226" width="3.375" style="163" customWidth="1"/>
    <col min="9227" max="9227" width="12.625" style="163" customWidth="1"/>
    <col min="9228" max="9228" width="13.25" style="163" customWidth="1"/>
    <col min="9229" max="9230" width="8.5" style="163" customWidth="1"/>
    <col min="9231" max="9233" width="5.875" style="163" customWidth="1"/>
    <col min="9234" max="9234" width="1.375" style="163" customWidth="1"/>
    <col min="9235" max="9236" width="18.125" style="163" customWidth="1"/>
    <col min="9237" max="9244" width="5.625" style="163" customWidth="1"/>
    <col min="9245" max="9273" width="3.75" style="163" customWidth="1"/>
    <col min="9274" max="9281" width="4.75" style="163" customWidth="1"/>
    <col min="9282" max="9282" width="6.5" style="163" customWidth="1"/>
    <col min="9283" max="9287" width="3.75" style="163" customWidth="1"/>
    <col min="9288" max="9288" width="4" style="163" customWidth="1"/>
    <col min="9289" max="9289" width="2.875" style="163" customWidth="1"/>
    <col min="9290" max="9290" width="3.625" style="163" customWidth="1"/>
    <col min="9291" max="9472" width="9" style="163"/>
    <col min="9473" max="9473" width="1" style="163" customWidth="1"/>
    <col min="9474" max="9474" width="4.625" style="163" customWidth="1"/>
    <col min="9475" max="9475" width="2.125" style="163" customWidth="1"/>
    <col min="9476" max="9476" width="6.5" style="163" customWidth="1"/>
    <col min="9477" max="9477" width="1.875" style="163" customWidth="1"/>
    <col min="9478" max="9478" width="7.625" style="163" customWidth="1"/>
    <col min="9479" max="9479" width="4.625" style="163" customWidth="1"/>
    <col min="9480" max="9480" width="10.625" style="163" customWidth="1"/>
    <col min="9481" max="9481" width="7.625" style="163" customWidth="1"/>
    <col min="9482" max="9482" width="3.375" style="163" customWidth="1"/>
    <col min="9483" max="9483" width="12.625" style="163" customWidth="1"/>
    <col min="9484" max="9484" width="13.25" style="163" customWidth="1"/>
    <col min="9485" max="9486" width="8.5" style="163" customWidth="1"/>
    <col min="9487" max="9489" width="5.875" style="163" customWidth="1"/>
    <col min="9490" max="9490" width="1.375" style="163" customWidth="1"/>
    <col min="9491" max="9492" width="18.125" style="163" customWidth="1"/>
    <col min="9493" max="9500" width="5.625" style="163" customWidth="1"/>
    <col min="9501" max="9529" width="3.75" style="163" customWidth="1"/>
    <col min="9530" max="9537" width="4.75" style="163" customWidth="1"/>
    <col min="9538" max="9538" width="6.5" style="163" customWidth="1"/>
    <col min="9539" max="9543" width="3.75" style="163" customWidth="1"/>
    <col min="9544" max="9544" width="4" style="163" customWidth="1"/>
    <col min="9545" max="9545" width="2.875" style="163" customWidth="1"/>
    <col min="9546" max="9546" width="3.625" style="163" customWidth="1"/>
    <col min="9547" max="9728" width="9" style="163"/>
    <col min="9729" max="9729" width="1" style="163" customWidth="1"/>
    <col min="9730" max="9730" width="4.625" style="163" customWidth="1"/>
    <col min="9731" max="9731" width="2.125" style="163" customWidth="1"/>
    <col min="9732" max="9732" width="6.5" style="163" customWidth="1"/>
    <col min="9733" max="9733" width="1.875" style="163" customWidth="1"/>
    <col min="9734" max="9734" width="7.625" style="163" customWidth="1"/>
    <col min="9735" max="9735" width="4.625" style="163" customWidth="1"/>
    <col min="9736" max="9736" width="10.625" style="163" customWidth="1"/>
    <col min="9737" max="9737" width="7.625" style="163" customWidth="1"/>
    <col min="9738" max="9738" width="3.375" style="163" customWidth="1"/>
    <col min="9739" max="9739" width="12.625" style="163" customWidth="1"/>
    <col min="9740" max="9740" width="13.25" style="163" customWidth="1"/>
    <col min="9741" max="9742" width="8.5" style="163" customWidth="1"/>
    <col min="9743" max="9745" width="5.875" style="163" customWidth="1"/>
    <col min="9746" max="9746" width="1.375" style="163" customWidth="1"/>
    <col min="9747" max="9748" width="18.125" style="163" customWidth="1"/>
    <col min="9749" max="9756" width="5.625" style="163" customWidth="1"/>
    <col min="9757" max="9785" width="3.75" style="163" customWidth="1"/>
    <col min="9786" max="9793" width="4.75" style="163" customWidth="1"/>
    <col min="9794" max="9794" width="6.5" style="163" customWidth="1"/>
    <col min="9795" max="9799" width="3.75" style="163" customWidth="1"/>
    <col min="9800" max="9800" width="4" style="163" customWidth="1"/>
    <col min="9801" max="9801" width="2.875" style="163" customWidth="1"/>
    <col min="9802" max="9802" width="3.625" style="163" customWidth="1"/>
    <col min="9803" max="9984" width="9" style="163"/>
    <col min="9985" max="9985" width="1" style="163" customWidth="1"/>
    <col min="9986" max="9986" width="4.625" style="163" customWidth="1"/>
    <col min="9987" max="9987" width="2.125" style="163" customWidth="1"/>
    <col min="9988" max="9988" width="6.5" style="163" customWidth="1"/>
    <col min="9989" max="9989" width="1.875" style="163" customWidth="1"/>
    <col min="9990" max="9990" width="7.625" style="163" customWidth="1"/>
    <col min="9991" max="9991" width="4.625" style="163" customWidth="1"/>
    <col min="9992" max="9992" width="10.625" style="163" customWidth="1"/>
    <col min="9993" max="9993" width="7.625" style="163" customWidth="1"/>
    <col min="9994" max="9994" width="3.375" style="163" customWidth="1"/>
    <col min="9995" max="9995" width="12.625" style="163" customWidth="1"/>
    <col min="9996" max="9996" width="13.25" style="163" customWidth="1"/>
    <col min="9997" max="9998" width="8.5" style="163" customWidth="1"/>
    <col min="9999" max="10001" width="5.875" style="163" customWidth="1"/>
    <col min="10002" max="10002" width="1.375" style="163" customWidth="1"/>
    <col min="10003" max="10004" width="18.125" style="163" customWidth="1"/>
    <col min="10005" max="10012" width="5.625" style="163" customWidth="1"/>
    <col min="10013" max="10041" width="3.75" style="163" customWidth="1"/>
    <col min="10042" max="10049" width="4.75" style="163" customWidth="1"/>
    <col min="10050" max="10050" width="6.5" style="163" customWidth="1"/>
    <col min="10051" max="10055" width="3.75" style="163" customWidth="1"/>
    <col min="10056" max="10056" width="4" style="163" customWidth="1"/>
    <col min="10057" max="10057" width="2.875" style="163" customWidth="1"/>
    <col min="10058" max="10058" width="3.625" style="163" customWidth="1"/>
    <col min="10059" max="10240" width="9" style="163"/>
    <col min="10241" max="10241" width="1" style="163" customWidth="1"/>
    <col min="10242" max="10242" width="4.625" style="163" customWidth="1"/>
    <col min="10243" max="10243" width="2.125" style="163" customWidth="1"/>
    <col min="10244" max="10244" width="6.5" style="163" customWidth="1"/>
    <col min="10245" max="10245" width="1.875" style="163" customWidth="1"/>
    <col min="10246" max="10246" width="7.625" style="163" customWidth="1"/>
    <col min="10247" max="10247" width="4.625" style="163" customWidth="1"/>
    <col min="10248" max="10248" width="10.625" style="163" customWidth="1"/>
    <col min="10249" max="10249" width="7.625" style="163" customWidth="1"/>
    <col min="10250" max="10250" width="3.375" style="163" customWidth="1"/>
    <col min="10251" max="10251" width="12.625" style="163" customWidth="1"/>
    <col min="10252" max="10252" width="13.25" style="163" customWidth="1"/>
    <col min="10253" max="10254" width="8.5" style="163" customWidth="1"/>
    <col min="10255" max="10257" width="5.875" style="163" customWidth="1"/>
    <col min="10258" max="10258" width="1.375" style="163" customWidth="1"/>
    <col min="10259" max="10260" width="18.125" style="163" customWidth="1"/>
    <col min="10261" max="10268" width="5.625" style="163" customWidth="1"/>
    <col min="10269" max="10297" width="3.75" style="163" customWidth="1"/>
    <col min="10298" max="10305" width="4.75" style="163" customWidth="1"/>
    <col min="10306" max="10306" width="6.5" style="163" customWidth="1"/>
    <col min="10307" max="10311" width="3.75" style="163" customWidth="1"/>
    <col min="10312" max="10312" width="4" style="163" customWidth="1"/>
    <col min="10313" max="10313" width="2.875" style="163" customWidth="1"/>
    <col min="10314" max="10314" width="3.625" style="163" customWidth="1"/>
    <col min="10315" max="10496" width="9" style="163"/>
    <col min="10497" max="10497" width="1" style="163" customWidth="1"/>
    <col min="10498" max="10498" width="4.625" style="163" customWidth="1"/>
    <col min="10499" max="10499" width="2.125" style="163" customWidth="1"/>
    <col min="10500" max="10500" width="6.5" style="163" customWidth="1"/>
    <col min="10501" max="10501" width="1.875" style="163" customWidth="1"/>
    <col min="10502" max="10502" width="7.625" style="163" customWidth="1"/>
    <col min="10503" max="10503" width="4.625" style="163" customWidth="1"/>
    <col min="10504" max="10504" width="10.625" style="163" customWidth="1"/>
    <col min="10505" max="10505" width="7.625" style="163" customWidth="1"/>
    <col min="10506" max="10506" width="3.375" style="163" customWidth="1"/>
    <col min="10507" max="10507" width="12.625" style="163" customWidth="1"/>
    <col min="10508" max="10508" width="13.25" style="163" customWidth="1"/>
    <col min="10509" max="10510" width="8.5" style="163" customWidth="1"/>
    <col min="10511" max="10513" width="5.875" style="163" customWidth="1"/>
    <col min="10514" max="10514" width="1.375" style="163" customWidth="1"/>
    <col min="10515" max="10516" width="18.125" style="163" customWidth="1"/>
    <col min="10517" max="10524" width="5.625" style="163" customWidth="1"/>
    <col min="10525" max="10553" width="3.75" style="163" customWidth="1"/>
    <col min="10554" max="10561" width="4.75" style="163" customWidth="1"/>
    <col min="10562" max="10562" width="6.5" style="163" customWidth="1"/>
    <col min="10563" max="10567" width="3.75" style="163" customWidth="1"/>
    <col min="10568" max="10568" width="4" style="163" customWidth="1"/>
    <col min="10569" max="10569" width="2.875" style="163" customWidth="1"/>
    <col min="10570" max="10570" width="3.625" style="163" customWidth="1"/>
    <col min="10571" max="10752" width="9" style="163"/>
    <col min="10753" max="10753" width="1" style="163" customWidth="1"/>
    <col min="10754" max="10754" width="4.625" style="163" customWidth="1"/>
    <col min="10755" max="10755" width="2.125" style="163" customWidth="1"/>
    <col min="10756" max="10756" width="6.5" style="163" customWidth="1"/>
    <col min="10757" max="10757" width="1.875" style="163" customWidth="1"/>
    <col min="10758" max="10758" width="7.625" style="163" customWidth="1"/>
    <col min="10759" max="10759" width="4.625" style="163" customWidth="1"/>
    <col min="10760" max="10760" width="10.625" style="163" customWidth="1"/>
    <col min="10761" max="10761" width="7.625" style="163" customWidth="1"/>
    <col min="10762" max="10762" width="3.375" style="163" customWidth="1"/>
    <col min="10763" max="10763" width="12.625" style="163" customWidth="1"/>
    <col min="10764" max="10764" width="13.25" style="163" customWidth="1"/>
    <col min="10765" max="10766" width="8.5" style="163" customWidth="1"/>
    <col min="10767" max="10769" width="5.875" style="163" customWidth="1"/>
    <col min="10770" max="10770" width="1.375" style="163" customWidth="1"/>
    <col min="10771" max="10772" width="18.125" style="163" customWidth="1"/>
    <col min="10773" max="10780" width="5.625" style="163" customWidth="1"/>
    <col min="10781" max="10809" width="3.75" style="163" customWidth="1"/>
    <col min="10810" max="10817" width="4.75" style="163" customWidth="1"/>
    <col min="10818" max="10818" width="6.5" style="163" customWidth="1"/>
    <col min="10819" max="10823" width="3.75" style="163" customWidth="1"/>
    <col min="10824" max="10824" width="4" style="163" customWidth="1"/>
    <col min="10825" max="10825" width="2.875" style="163" customWidth="1"/>
    <col min="10826" max="10826" width="3.625" style="163" customWidth="1"/>
    <col min="10827" max="11008" width="9" style="163"/>
    <col min="11009" max="11009" width="1" style="163" customWidth="1"/>
    <col min="11010" max="11010" width="4.625" style="163" customWidth="1"/>
    <col min="11011" max="11011" width="2.125" style="163" customWidth="1"/>
    <col min="11012" max="11012" width="6.5" style="163" customWidth="1"/>
    <col min="11013" max="11013" width="1.875" style="163" customWidth="1"/>
    <col min="11014" max="11014" width="7.625" style="163" customWidth="1"/>
    <col min="11015" max="11015" width="4.625" style="163" customWidth="1"/>
    <col min="11016" max="11016" width="10.625" style="163" customWidth="1"/>
    <col min="11017" max="11017" width="7.625" style="163" customWidth="1"/>
    <col min="11018" max="11018" width="3.375" style="163" customWidth="1"/>
    <col min="11019" max="11019" width="12.625" style="163" customWidth="1"/>
    <col min="11020" max="11020" width="13.25" style="163" customWidth="1"/>
    <col min="11021" max="11022" width="8.5" style="163" customWidth="1"/>
    <col min="11023" max="11025" width="5.875" style="163" customWidth="1"/>
    <col min="11026" max="11026" width="1.375" style="163" customWidth="1"/>
    <col min="11027" max="11028" width="18.125" style="163" customWidth="1"/>
    <col min="11029" max="11036" width="5.625" style="163" customWidth="1"/>
    <col min="11037" max="11065" width="3.75" style="163" customWidth="1"/>
    <col min="11066" max="11073" width="4.75" style="163" customWidth="1"/>
    <col min="11074" max="11074" width="6.5" style="163" customWidth="1"/>
    <col min="11075" max="11079" width="3.75" style="163" customWidth="1"/>
    <col min="11080" max="11080" width="4" style="163" customWidth="1"/>
    <col min="11081" max="11081" width="2.875" style="163" customWidth="1"/>
    <col min="11082" max="11082" width="3.625" style="163" customWidth="1"/>
    <col min="11083" max="11264" width="9" style="163"/>
    <col min="11265" max="11265" width="1" style="163" customWidth="1"/>
    <col min="11266" max="11266" width="4.625" style="163" customWidth="1"/>
    <col min="11267" max="11267" width="2.125" style="163" customWidth="1"/>
    <col min="11268" max="11268" width="6.5" style="163" customWidth="1"/>
    <col min="11269" max="11269" width="1.875" style="163" customWidth="1"/>
    <col min="11270" max="11270" width="7.625" style="163" customWidth="1"/>
    <col min="11271" max="11271" width="4.625" style="163" customWidth="1"/>
    <col min="11272" max="11272" width="10.625" style="163" customWidth="1"/>
    <col min="11273" max="11273" width="7.625" style="163" customWidth="1"/>
    <col min="11274" max="11274" width="3.375" style="163" customWidth="1"/>
    <col min="11275" max="11275" width="12.625" style="163" customWidth="1"/>
    <col min="11276" max="11276" width="13.25" style="163" customWidth="1"/>
    <col min="11277" max="11278" width="8.5" style="163" customWidth="1"/>
    <col min="11279" max="11281" width="5.875" style="163" customWidth="1"/>
    <col min="11282" max="11282" width="1.375" style="163" customWidth="1"/>
    <col min="11283" max="11284" width="18.125" style="163" customWidth="1"/>
    <col min="11285" max="11292" width="5.625" style="163" customWidth="1"/>
    <col min="11293" max="11321" width="3.75" style="163" customWidth="1"/>
    <col min="11322" max="11329" width="4.75" style="163" customWidth="1"/>
    <col min="11330" max="11330" width="6.5" style="163" customWidth="1"/>
    <col min="11331" max="11335" width="3.75" style="163" customWidth="1"/>
    <col min="11336" max="11336" width="4" style="163" customWidth="1"/>
    <col min="11337" max="11337" width="2.875" style="163" customWidth="1"/>
    <col min="11338" max="11338" width="3.625" style="163" customWidth="1"/>
    <col min="11339" max="11520" width="9" style="163"/>
    <col min="11521" max="11521" width="1" style="163" customWidth="1"/>
    <col min="11522" max="11522" width="4.625" style="163" customWidth="1"/>
    <col min="11523" max="11523" width="2.125" style="163" customWidth="1"/>
    <col min="11524" max="11524" width="6.5" style="163" customWidth="1"/>
    <col min="11525" max="11525" width="1.875" style="163" customWidth="1"/>
    <col min="11526" max="11526" width="7.625" style="163" customWidth="1"/>
    <col min="11527" max="11527" width="4.625" style="163" customWidth="1"/>
    <col min="11528" max="11528" width="10.625" style="163" customWidth="1"/>
    <col min="11529" max="11529" width="7.625" style="163" customWidth="1"/>
    <col min="11530" max="11530" width="3.375" style="163" customWidth="1"/>
    <col min="11531" max="11531" width="12.625" style="163" customWidth="1"/>
    <col min="11532" max="11532" width="13.25" style="163" customWidth="1"/>
    <col min="11533" max="11534" width="8.5" style="163" customWidth="1"/>
    <col min="11535" max="11537" width="5.875" style="163" customWidth="1"/>
    <col min="11538" max="11538" width="1.375" style="163" customWidth="1"/>
    <col min="11539" max="11540" width="18.125" style="163" customWidth="1"/>
    <col min="11541" max="11548" width="5.625" style="163" customWidth="1"/>
    <col min="11549" max="11577" width="3.75" style="163" customWidth="1"/>
    <col min="11578" max="11585" width="4.75" style="163" customWidth="1"/>
    <col min="11586" max="11586" width="6.5" style="163" customWidth="1"/>
    <col min="11587" max="11591" width="3.75" style="163" customWidth="1"/>
    <col min="11592" max="11592" width="4" style="163" customWidth="1"/>
    <col min="11593" max="11593" width="2.875" style="163" customWidth="1"/>
    <col min="11594" max="11594" width="3.625" style="163" customWidth="1"/>
    <col min="11595" max="11776" width="9" style="163"/>
    <col min="11777" max="11777" width="1" style="163" customWidth="1"/>
    <col min="11778" max="11778" width="4.625" style="163" customWidth="1"/>
    <col min="11779" max="11779" width="2.125" style="163" customWidth="1"/>
    <col min="11780" max="11780" width="6.5" style="163" customWidth="1"/>
    <col min="11781" max="11781" width="1.875" style="163" customWidth="1"/>
    <col min="11782" max="11782" width="7.625" style="163" customWidth="1"/>
    <col min="11783" max="11783" width="4.625" style="163" customWidth="1"/>
    <col min="11784" max="11784" width="10.625" style="163" customWidth="1"/>
    <col min="11785" max="11785" width="7.625" style="163" customWidth="1"/>
    <col min="11786" max="11786" width="3.375" style="163" customWidth="1"/>
    <col min="11787" max="11787" width="12.625" style="163" customWidth="1"/>
    <col min="11788" max="11788" width="13.25" style="163" customWidth="1"/>
    <col min="11789" max="11790" width="8.5" style="163" customWidth="1"/>
    <col min="11791" max="11793" width="5.875" style="163" customWidth="1"/>
    <col min="11794" max="11794" width="1.375" style="163" customWidth="1"/>
    <col min="11795" max="11796" width="18.125" style="163" customWidth="1"/>
    <col min="11797" max="11804" width="5.625" style="163" customWidth="1"/>
    <col min="11805" max="11833" width="3.75" style="163" customWidth="1"/>
    <col min="11834" max="11841" width="4.75" style="163" customWidth="1"/>
    <col min="11842" max="11842" width="6.5" style="163" customWidth="1"/>
    <col min="11843" max="11847" width="3.75" style="163" customWidth="1"/>
    <col min="11848" max="11848" width="4" style="163" customWidth="1"/>
    <col min="11849" max="11849" width="2.875" style="163" customWidth="1"/>
    <col min="11850" max="11850" width="3.625" style="163" customWidth="1"/>
    <col min="11851" max="12032" width="9" style="163"/>
    <col min="12033" max="12033" width="1" style="163" customWidth="1"/>
    <col min="12034" max="12034" width="4.625" style="163" customWidth="1"/>
    <col min="12035" max="12035" width="2.125" style="163" customWidth="1"/>
    <col min="12036" max="12036" width="6.5" style="163" customWidth="1"/>
    <col min="12037" max="12037" width="1.875" style="163" customWidth="1"/>
    <col min="12038" max="12038" width="7.625" style="163" customWidth="1"/>
    <col min="12039" max="12039" width="4.625" style="163" customWidth="1"/>
    <col min="12040" max="12040" width="10.625" style="163" customWidth="1"/>
    <col min="12041" max="12041" width="7.625" style="163" customWidth="1"/>
    <col min="12042" max="12042" width="3.375" style="163" customWidth="1"/>
    <col min="12043" max="12043" width="12.625" style="163" customWidth="1"/>
    <col min="12044" max="12044" width="13.25" style="163" customWidth="1"/>
    <col min="12045" max="12046" width="8.5" style="163" customWidth="1"/>
    <col min="12047" max="12049" width="5.875" style="163" customWidth="1"/>
    <col min="12050" max="12050" width="1.375" style="163" customWidth="1"/>
    <col min="12051" max="12052" width="18.125" style="163" customWidth="1"/>
    <col min="12053" max="12060" width="5.625" style="163" customWidth="1"/>
    <col min="12061" max="12089" width="3.75" style="163" customWidth="1"/>
    <col min="12090" max="12097" width="4.75" style="163" customWidth="1"/>
    <col min="12098" max="12098" width="6.5" style="163" customWidth="1"/>
    <col min="12099" max="12103" width="3.75" style="163" customWidth="1"/>
    <col min="12104" max="12104" width="4" style="163" customWidth="1"/>
    <col min="12105" max="12105" width="2.875" style="163" customWidth="1"/>
    <col min="12106" max="12106" width="3.625" style="163" customWidth="1"/>
    <col min="12107" max="12288" width="9" style="163"/>
    <col min="12289" max="12289" width="1" style="163" customWidth="1"/>
    <col min="12290" max="12290" width="4.625" style="163" customWidth="1"/>
    <col min="12291" max="12291" width="2.125" style="163" customWidth="1"/>
    <col min="12292" max="12292" width="6.5" style="163" customWidth="1"/>
    <col min="12293" max="12293" width="1.875" style="163" customWidth="1"/>
    <col min="12294" max="12294" width="7.625" style="163" customWidth="1"/>
    <col min="12295" max="12295" width="4.625" style="163" customWidth="1"/>
    <col min="12296" max="12296" width="10.625" style="163" customWidth="1"/>
    <col min="12297" max="12297" width="7.625" style="163" customWidth="1"/>
    <col min="12298" max="12298" width="3.375" style="163" customWidth="1"/>
    <col min="12299" max="12299" width="12.625" style="163" customWidth="1"/>
    <col min="12300" max="12300" width="13.25" style="163" customWidth="1"/>
    <col min="12301" max="12302" width="8.5" style="163" customWidth="1"/>
    <col min="12303" max="12305" width="5.875" style="163" customWidth="1"/>
    <col min="12306" max="12306" width="1.375" style="163" customWidth="1"/>
    <col min="12307" max="12308" width="18.125" style="163" customWidth="1"/>
    <col min="12309" max="12316" width="5.625" style="163" customWidth="1"/>
    <col min="12317" max="12345" width="3.75" style="163" customWidth="1"/>
    <col min="12346" max="12353" width="4.75" style="163" customWidth="1"/>
    <col min="12354" max="12354" width="6.5" style="163" customWidth="1"/>
    <col min="12355" max="12359" width="3.75" style="163" customWidth="1"/>
    <col min="12360" max="12360" width="4" style="163" customWidth="1"/>
    <col min="12361" max="12361" width="2.875" style="163" customWidth="1"/>
    <col min="12362" max="12362" width="3.625" style="163" customWidth="1"/>
    <col min="12363" max="12544" width="9" style="163"/>
    <col min="12545" max="12545" width="1" style="163" customWidth="1"/>
    <col min="12546" max="12546" width="4.625" style="163" customWidth="1"/>
    <col min="12547" max="12547" width="2.125" style="163" customWidth="1"/>
    <col min="12548" max="12548" width="6.5" style="163" customWidth="1"/>
    <col min="12549" max="12549" width="1.875" style="163" customWidth="1"/>
    <col min="12550" max="12550" width="7.625" style="163" customWidth="1"/>
    <col min="12551" max="12551" width="4.625" style="163" customWidth="1"/>
    <col min="12552" max="12552" width="10.625" style="163" customWidth="1"/>
    <col min="12553" max="12553" width="7.625" style="163" customWidth="1"/>
    <col min="12554" max="12554" width="3.375" style="163" customWidth="1"/>
    <col min="12555" max="12555" width="12.625" style="163" customWidth="1"/>
    <col min="12556" max="12556" width="13.25" style="163" customWidth="1"/>
    <col min="12557" max="12558" width="8.5" style="163" customWidth="1"/>
    <col min="12559" max="12561" width="5.875" style="163" customWidth="1"/>
    <col min="12562" max="12562" width="1.375" style="163" customWidth="1"/>
    <col min="12563" max="12564" width="18.125" style="163" customWidth="1"/>
    <col min="12565" max="12572" width="5.625" style="163" customWidth="1"/>
    <col min="12573" max="12601" width="3.75" style="163" customWidth="1"/>
    <col min="12602" max="12609" width="4.75" style="163" customWidth="1"/>
    <col min="12610" max="12610" width="6.5" style="163" customWidth="1"/>
    <col min="12611" max="12615" width="3.75" style="163" customWidth="1"/>
    <col min="12616" max="12616" width="4" style="163" customWidth="1"/>
    <col min="12617" max="12617" width="2.875" style="163" customWidth="1"/>
    <col min="12618" max="12618" width="3.625" style="163" customWidth="1"/>
    <col min="12619" max="12800" width="9" style="163"/>
    <col min="12801" max="12801" width="1" style="163" customWidth="1"/>
    <col min="12802" max="12802" width="4.625" style="163" customWidth="1"/>
    <col min="12803" max="12803" width="2.125" style="163" customWidth="1"/>
    <col min="12804" max="12804" width="6.5" style="163" customWidth="1"/>
    <col min="12805" max="12805" width="1.875" style="163" customWidth="1"/>
    <col min="12806" max="12806" width="7.625" style="163" customWidth="1"/>
    <col min="12807" max="12807" width="4.625" style="163" customWidth="1"/>
    <col min="12808" max="12808" width="10.625" style="163" customWidth="1"/>
    <col min="12809" max="12809" width="7.625" style="163" customWidth="1"/>
    <col min="12810" max="12810" width="3.375" style="163" customWidth="1"/>
    <col min="12811" max="12811" width="12.625" style="163" customWidth="1"/>
    <col min="12812" max="12812" width="13.25" style="163" customWidth="1"/>
    <col min="12813" max="12814" width="8.5" style="163" customWidth="1"/>
    <col min="12815" max="12817" width="5.875" style="163" customWidth="1"/>
    <col min="12818" max="12818" width="1.375" style="163" customWidth="1"/>
    <col min="12819" max="12820" width="18.125" style="163" customWidth="1"/>
    <col min="12821" max="12828" width="5.625" style="163" customWidth="1"/>
    <col min="12829" max="12857" width="3.75" style="163" customWidth="1"/>
    <col min="12858" max="12865" width="4.75" style="163" customWidth="1"/>
    <col min="12866" max="12866" width="6.5" style="163" customWidth="1"/>
    <col min="12867" max="12871" width="3.75" style="163" customWidth="1"/>
    <col min="12872" max="12872" width="4" style="163" customWidth="1"/>
    <col min="12873" max="12873" width="2.875" style="163" customWidth="1"/>
    <col min="12874" max="12874" width="3.625" style="163" customWidth="1"/>
    <col min="12875" max="13056" width="9" style="163"/>
    <col min="13057" max="13057" width="1" style="163" customWidth="1"/>
    <col min="13058" max="13058" width="4.625" style="163" customWidth="1"/>
    <col min="13059" max="13059" width="2.125" style="163" customWidth="1"/>
    <col min="13060" max="13060" width="6.5" style="163" customWidth="1"/>
    <col min="13061" max="13061" width="1.875" style="163" customWidth="1"/>
    <col min="13062" max="13062" width="7.625" style="163" customWidth="1"/>
    <col min="13063" max="13063" width="4.625" style="163" customWidth="1"/>
    <col min="13064" max="13064" width="10.625" style="163" customWidth="1"/>
    <col min="13065" max="13065" width="7.625" style="163" customWidth="1"/>
    <col min="13066" max="13066" width="3.375" style="163" customWidth="1"/>
    <col min="13067" max="13067" width="12.625" style="163" customWidth="1"/>
    <col min="13068" max="13068" width="13.25" style="163" customWidth="1"/>
    <col min="13069" max="13070" width="8.5" style="163" customWidth="1"/>
    <col min="13071" max="13073" width="5.875" style="163" customWidth="1"/>
    <col min="13074" max="13074" width="1.375" style="163" customWidth="1"/>
    <col min="13075" max="13076" width="18.125" style="163" customWidth="1"/>
    <col min="13077" max="13084" width="5.625" style="163" customWidth="1"/>
    <col min="13085" max="13113" width="3.75" style="163" customWidth="1"/>
    <col min="13114" max="13121" width="4.75" style="163" customWidth="1"/>
    <col min="13122" max="13122" width="6.5" style="163" customWidth="1"/>
    <col min="13123" max="13127" width="3.75" style="163" customWidth="1"/>
    <col min="13128" max="13128" width="4" style="163" customWidth="1"/>
    <col min="13129" max="13129" width="2.875" style="163" customWidth="1"/>
    <col min="13130" max="13130" width="3.625" style="163" customWidth="1"/>
    <col min="13131" max="13312" width="9" style="163"/>
    <col min="13313" max="13313" width="1" style="163" customWidth="1"/>
    <col min="13314" max="13314" width="4.625" style="163" customWidth="1"/>
    <col min="13315" max="13315" width="2.125" style="163" customWidth="1"/>
    <col min="13316" max="13316" width="6.5" style="163" customWidth="1"/>
    <col min="13317" max="13317" width="1.875" style="163" customWidth="1"/>
    <col min="13318" max="13318" width="7.625" style="163" customWidth="1"/>
    <col min="13319" max="13319" width="4.625" style="163" customWidth="1"/>
    <col min="13320" max="13320" width="10.625" style="163" customWidth="1"/>
    <col min="13321" max="13321" width="7.625" style="163" customWidth="1"/>
    <col min="13322" max="13322" width="3.375" style="163" customWidth="1"/>
    <col min="13323" max="13323" width="12.625" style="163" customWidth="1"/>
    <col min="13324" max="13324" width="13.25" style="163" customWidth="1"/>
    <col min="13325" max="13326" width="8.5" style="163" customWidth="1"/>
    <col min="13327" max="13329" width="5.875" style="163" customWidth="1"/>
    <col min="13330" max="13330" width="1.375" style="163" customWidth="1"/>
    <col min="13331" max="13332" width="18.125" style="163" customWidth="1"/>
    <col min="13333" max="13340" width="5.625" style="163" customWidth="1"/>
    <col min="13341" max="13369" width="3.75" style="163" customWidth="1"/>
    <col min="13370" max="13377" width="4.75" style="163" customWidth="1"/>
    <col min="13378" max="13378" width="6.5" style="163" customWidth="1"/>
    <col min="13379" max="13383" width="3.75" style="163" customWidth="1"/>
    <col min="13384" max="13384" width="4" style="163" customWidth="1"/>
    <col min="13385" max="13385" width="2.875" style="163" customWidth="1"/>
    <col min="13386" max="13386" width="3.625" style="163" customWidth="1"/>
    <col min="13387" max="13568" width="9" style="163"/>
    <col min="13569" max="13569" width="1" style="163" customWidth="1"/>
    <col min="13570" max="13570" width="4.625" style="163" customWidth="1"/>
    <col min="13571" max="13571" width="2.125" style="163" customWidth="1"/>
    <col min="13572" max="13572" width="6.5" style="163" customWidth="1"/>
    <col min="13573" max="13573" width="1.875" style="163" customWidth="1"/>
    <col min="13574" max="13574" width="7.625" style="163" customWidth="1"/>
    <col min="13575" max="13575" width="4.625" style="163" customWidth="1"/>
    <col min="13576" max="13576" width="10.625" style="163" customWidth="1"/>
    <col min="13577" max="13577" width="7.625" style="163" customWidth="1"/>
    <col min="13578" max="13578" width="3.375" style="163" customWidth="1"/>
    <col min="13579" max="13579" width="12.625" style="163" customWidth="1"/>
    <col min="13580" max="13580" width="13.25" style="163" customWidth="1"/>
    <col min="13581" max="13582" width="8.5" style="163" customWidth="1"/>
    <col min="13583" max="13585" width="5.875" style="163" customWidth="1"/>
    <col min="13586" max="13586" width="1.375" style="163" customWidth="1"/>
    <col min="13587" max="13588" width="18.125" style="163" customWidth="1"/>
    <col min="13589" max="13596" width="5.625" style="163" customWidth="1"/>
    <col min="13597" max="13625" width="3.75" style="163" customWidth="1"/>
    <col min="13626" max="13633" width="4.75" style="163" customWidth="1"/>
    <col min="13634" max="13634" width="6.5" style="163" customWidth="1"/>
    <col min="13635" max="13639" width="3.75" style="163" customWidth="1"/>
    <col min="13640" max="13640" width="4" style="163" customWidth="1"/>
    <col min="13641" max="13641" width="2.875" style="163" customWidth="1"/>
    <col min="13642" max="13642" width="3.625" style="163" customWidth="1"/>
    <col min="13643" max="13824" width="9" style="163"/>
    <col min="13825" max="13825" width="1" style="163" customWidth="1"/>
    <col min="13826" max="13826" width="4.625" style="163" customWidth="1"/>
    <col min="13827" max="13827" width="2.125" style="163" customWidth="1"/>
    <col min="13828" max="13828" width="6.5" style="163" customWidth="1"/>
    <col min="13829" max="13829" width="1.875" style="163" customWidth="1"/>
    <col min="13830" max="13830" width="7.625" style="163" customWidth="1"/>
    <col min="13831" max="13831" width="4.625" style="163" customWidth="1"/>
    <col min="13832" max="13832" width="10.625" style="163" customWidth="1"/>
    <col min="13833" max="13833" width="7.625" style="163" customWidth="1"/>
    <col min="13834" max="13834" width="3.375" style="163" customWidth="1"/>
    <col min="13835" max="13835" width="12.625" style="163" customWidth="1"/>
    <col min="13836" max="13836" width="13.25" style="163" customWidth="1"/>
    <col min="13837" max="13838" width="8.5" style="163" customWidth="1"/>
    <col min="13839" max="13841" width="5.875" style="163" customWidth="1"/>
    <col min="13842" max="13842" width="1.375" style="163" customWidth="1"/>
    <col min="13843" max="13844" width="18.125" style="163" customWidth="1"/>
    <col min="13845" max="13852" width="5.625" style="163" customWidth="1"/>
    <col min="13853" max="13881" width="3.75" style="163" customWidth="1"/>
    <col min="13882" max="13889" width="4.75" style="163" customWidth="1"/>
    <col min="13890" max="13890" width="6.5" style="163" customWidth="1"/>
    <col min="13891" max="13895" width="3.75" style="163" customWidth="1"/>
    <col min="13896" max="13896" width="4" style="163" customWidth="1"/>
    <col min="13897" max="13897" width="2.875" style="163" customWidth="1"/>
    <col min="13898" max="13898" width="3.625" style="163" customWidth="1"/>
    <col min="13899" max="14080" width="9" style="163"/>
    <col min="14081" max="14081" width="1" style="163" customWidth="1"/>
    <col min="14082" max="14082" width="4.625" style="163" customWidth="1"/>
    <col min="14083" max="14083" width="2.125" style="163" customWidth="1"/>
    <col min="14084" max="14084" width="6.5" style="163" customWidth="1"/>
    <col min="14085" max="14085" width="1.875" style="163" customWidth="1"/>
    <col min="14086" max="14086" width="7.625" style="163" customWidth="1"/>
    <col min="14087" max="14087" width="4.625" style="163" customWidth="1"/>
    <col min="14088" max="14088" width="10.625" style="163" customWidth="1"/>
    <col min="14089" max="14089" width="7.625" style="163" customWidth="1"/>
    <col min="14090" max="14090" width="3.375" style="163" customWidth="1"/>
    <col min="14091" max="14091" width="12.625" style="163" customWidth="1"/>
    <col min="14092" max="14092" width="13.25" style="163" customWidth="1"/>
    <col min="14093" max="14094" width="8.5" style="163" customWidth="1"/>
    <col min="14095" max="14097" width="5.875" style="163" customWidth="1"/>
    <col min="14098" max="14098" width="1.375" style="163" customWidth="1"/>
    <col min="14099" max="14100" width="18.125" style="163" customWidth="1"/>
    <col min="14101" max="14108" width="5.625" style="163" customWidth="1"/>
    <col min="14109" max="14137" width="3.75" style="163" customWidth="1"/>
    <col min="14138" max="14145" width="4.75" style="163" customWidth="1"/>
    <col min="14146" max="14146" width="6.5" style="163" customWidth="1"/>
    <col min="14147" max="14151" width="3.75" style="163" customWidth="1"/>
    <col min="14152" max="14152" width="4" style="163" customWidth="1"/>
    <col min="14153" max="14153" width="2.875" style="163" customWidth="1"/>
    <col min="14154" max="14154" width="3.625" style="163" customWidth="1"/>
    <col min="14155" max="14336" width="9" style="163"/>
    <col min="14337" max="14337" width="1" style="163" customWidth="1"/>
    <col min="14338" max="14338" width="4.625" style="163" customWidth="1"/>
    <col min="14339" max="14339" width="2.125" style="163" customWidth="1"/>
    <col min="14340" max="14340" width="6.5" style="163" customWidth="1"/>
    <col min="14341" max="14341" width="1.875" style="163" customWidth="1"/>
    <col min="14342" max="14342" width="7.625" style="163" customWidth="1"/>
    <col min="14343" max="14343" width="4.625" style="163" customWidth="1"/>
    <col min="14344" max="14344" width="10.625" style="163" customWidth="1"/>
    <col min="14345" max="14345" width="7.625" style="163" customWidth="1"/>
    <col min="14346" max="14346" width="3.375" style="163" customWidth="1"/>
    <col min="14347" max="14347" width="12.625" style="163" customWidth="1"/>
    <col min="14348" max="14348" width="13.25" style="163" customWidth="1"/>
    <col min="14349" max="14350" width="8.5" style="163" customWidth="1"/>
    <col min="14351" max="14353" width="5.875" style="163" customWidth="1"/>
    <col min="14354" max="14354" width="1.375" style="163" customWidth="1"/>
    <col min="14355" max="14356" width="18.125" style="163" customWidth="1"/>
    <col min="14357" max="14364" width="5.625" style="163" customWidth="1"/>
    <col min="14365" max="14393" width="3.75" style="163" customWidth="1"/>
    <col min="14394" max="14401" width="4.75" style="163" customWidth="1"/>
    <col min="14402" max="14402" width="6.5" style="163" customWidth="1"/>
    <col min="14403" max="14407" width="3.75" style="163" customWidth="1"/>
    <col min="14408" max="14408" width="4" style="163" customWidth="1"/>
    <col min="14409" max="14409" width="2.875" style="163" customWidth="1"/>
    <col min="14410" max="14410" width="3.625" style="163" customWidth="1"/>
    <col min="14411" max="14592" width="9" style="163"/>
    <col min="14593" max="14593" width="1" style="163" customWidth="1"/>
    <col min="14594" max="14594" width="4.625" style="163" customWidth="1"/>
    <col min="14595" max="14595" width="2.125" style="163" customWidth="1"/>
    <col min="14596" max="14596" width="6.5" style="163" customWidth="1"/>
    <col min="14597" max="14597" width="1.875" style="163" customWidth="1"/>
    <col min="14598" max="14598" width="7.625" style="163" customWidth="1"/>
    <col min="14599" max="14599" width="4.625" style="163" customWidth="1"/>
    <col min="14600" max="14600" width="10.625" style="163" customWidth="1"/>
    <col min="14601" max="14601" width="7.625" style="163" customWidth="1"/>
    <col min="14602" max="14602" width="3.375" style="163" customWidth="1"/>
    <col min="14603" max="14603" width="12.625" style="163" customWidth="1"/>
    <col min="14604" max="14604" width="13.25" style="163" customWidth="1"/>
    <col min="14605" max="14606" width="8.5" style="163" customWidth="1"/>
    <col min="14607" max="14609" width="5.875" style="163" customWidth="1"/>
    <col min="14610" max="14610" width="1.375" style="163" customWidth="1"/>
    <col min="14611" max="14612" width="18.125" style="163" customWidth="1"/>
    <col min="14613" max="14620" width="5.625" style="163" customWidth="1"/>
    <col min="14621" max="14649" width="3.75" style="163" customWidth="1"/>
    <col min="14650" max="14657" width="4.75" style="163" customWidth="1"/>
    <col min="14658" max="14658" width="6.5" style="163" customWidth="1"/>
    <col min="14659" max="14663" width="3.75" style="163" customWidth="1"/>
    <col min="14664" max="14664" width="4" style="163" customWidth="1"/>
    <col min="14665" max="14665" width="2.875" style="163" customWidth="1"/>
    <col min="14666" max="14666" width="3.625" style="163" customWidth="1"/>
    <col min="14667" max="14848" width="9" style="163"/>
    <col min="14849" max="14849" width="1" style="163" customWidth="1"/>
    <col min="14850" max="14850" width="4.625" style="163" customWidth="1"/>
    <col min="14851" max="14851" width="2.125" style="163" customWidth="1"/>
    <col min="14852" max="14852" width="6.5" style="163" customWidth="1"/>
    <col min="14853" max="14853" width="1.875" style="163" customWidth="1"/>
    <col min="14854" max="14854" width="7.625" style="163" customWidth="1"/>
    <col min="14855" max="14855" width="4.625" style="163" customWidth="1"/>
    <col min="14856" max="14856" width="10.625" style="163" customWidth="1"/>
    <col min="14857" max="14857" width="7.625" style="163" customWidth="1"/>
    <col min="14858" max="14858" width="3.375" style="163" customWidth="1"/>
    <col min="14859" max="14859" width="12.625" style="163" customWidth="1"/>
    <col min="14860" max="14860" width="13.25" style="163" customWidth="1"/>
    <col min="14861" max="14862" width="8.5" style="163" customWidth="1"/>
    <col min="14863" max="14865" width="5.875" style="163" customWidth="1"/>
    <col min="14866" max="14866" width="1.375" style="163" customWidth="1"/>
    <col min="14867" max="14868" width="18.125" style="163" customWidth="1"/>
    <col min="14869" max="14876" width="5.625" style="163" customWidth="1"/>
    <col min="14877" max="14905" width="3.75" style="163" customWidth="1"/>
    <col min="14906" max="14913" width="4.75" style="163" customWidth="1"/>
    <col min="14914" max="14914" width="6.5" style="163" customWidth="1"/>
    <col min="14915" max="14919" width="3.75" style="163" customWidth="1"/>
    <col min="14920" max="14920" width="4" style="163" customWidth="1"/>
    <col min="14921" max="14921" width="2.875" style="163" customWidth="1"/>
    <col min="14922" max="14922" width="3.625" style="163" customWidth="1"/>
    <col min="14923" max="15104" width="9" style="163"/>
    <col min="15105" max="15105" width="1" style="163" customWidth="1"/>
    <col min="15106" max="15106" width="4.625" style="163" customWidth="1"/>
    <col min="15107" max="15107" width="2.125" style="163" customWidth="1"/>
    <col min="15108" max="15108" width="6.5" style="163" customWidth="1"/>
    <col min="15109" max="15109" width="1.875" style="163" customWidth="1"/>
    <col min="15110" max="15110" width="7.625" style="163" customWidth="1"/>
    <col min="15111" max="15111" width="4.625" style="163" customWidth="1"/>
    <col min="15112" max="15112" width="10.625" style="163" customWidth="1"/>
    <col min="15113" max="15113" width="7.625" style="163" customWidth="1"/>
    <col min="15114" max="15114" width="3.375" style="163" customWidth="1"/>
    <col min="15115" max="15115" width="12.625" style="163" customWidth="1"/>
    <col min="15116" max="15116" width="13.25" style="163" customWidth="1"/>
    <col min="15117" max="15118" width="8.5" style="163" customWidth="1"/>
    <col min="15119" max="15121" width="5.875" style="163" customWidth="1"/>
    <col min="15122" max="15122" width="1.375" style="163" customWidth="1"/>
    <col min="15123" max="15124" width="18.125" style="163" customWidth="1"/>
    <col min="15125" max="15132" width="5.625" style="163" customWidth="1"/>
    <col min="15133" max="15161" width="3.75" style="163" customWidth="1"/>
    <col min="15162" max="15169" width="4.75" style="163" customWidth="1"/>
    <col min="15170" max="15170" width="6.5" style="163" customWidth="1"/>
    <col min="15171" max="15175" width="3.75" style="163" customWidth="1"/>
    <col min="15176" max="15176" width="4" style="163" customWidth="1"/>
    <col min="15177" max="15177" width="2.875" style="163" customWidth="1"/>
    <col min="15178" max="15178" width="3.625" style="163" customWidth="1"/>
    <col min="15179" max="15360" width="9" style="163"/>
    <col min="15361" max="15361" width="1" style="163" customWidth="1"/>
    <col min="15362" max="15362" width="4.625" style="163" customWidth="1"/>
    <col min="15363" max="15363" width="2.125" style="163" customWidth="1"/>
    <col min="15364" max="15364" width="6.5" style="163" customWidth="1"/>
    <col min="15365" max="15365" width="1.875" style="163" customWidth="1"/>
    <col min="15366" max="15366" width="7.625" style="163" customWidth="1"/>
    <col min="15367" max="15367" width="4.625" style="163" customWidth="1"/>
    <col min="15368" max="15368" width="10.625" style="163" customWidth="1"/>
    <col min="15369" max="15369" width="7.625" style="163" customWidth="1"/>
    <col min="15370" max="15370" width="3.375" style="163" customWidth="1"/>
    <col min="15371" max="15371" width="12.625" style="163" customWidth="1"/>
    <col min="15372" max="15372" width="13.25" style="163" customWidth="1"/>
    <col min="15373" max="15374" width="8.5" style="163" customWidth="1"/>
    <col min="15375" max="15377" width="5.875" style="163" customWidth="1"/>
    <col min="15378" max="15378" width="1.375" style="163" customWidth="1"/>
    <col min="15379" max="15380" width="18.125" style="163" customWidth="1"/>
    <col min="15381" max="15388" width="5.625" style="163" customWidth="1"/>
    <col min="15389" max="15417" width="3.75" style="163" customWidth="1"/>
    <col min="15418" max="15425" width="4.75" style="163" customWidth="1"/>
    <col min="15426" max="15426" width="6.5" style="163" customWidth="1"/>
    <col min="15427" max="15431" width="3.75" style="163" customWidth="1"/>
    <col min="15432" max="15432" width="4" style="163" customWidth="1"/>
    <col min="15433" max="15433" width="2.875" style="163" customWidth="1"/>
    <col min="15434" max="15434" width="3.625" style="163" customWidth="1"/>
    <col min="15435" max="15616" width="9" style="163"/>
    <col min="15617" max="15617" width="1" style="163" customWidth="1"/>
    <col min="15618" max="15618" width="4.625" style="163" customWidth="1"/>
    <col min="15619" max="15619" width="2.125" style="163" customWidth="1"/>
    <col min="15620" max="15620" width="6.5" style="163" customWidth="1"/>
    <col min="15621" max="15621" width="1.875" style="163" customWidth="1"/>
    <col min="15622" max="15622" width="7.625" style="163" customWidth="1"/>
    <col min="15623" max="15623" width="4.625" style="163" customWidth="1"/>
    <col min="15624" max="15624" width="10.625" style="163" customWidth="1"/>
    <col min="15625" max="15625" width="7.625" style="163" customWidth="1"/>
    <col min="15626" max="15626" width="3.375" style="163" customWidth="1"/>
    <col min="15627" max="15627" width="12.625" style="163" customWidth="1"/>
    <col min="15628" max="15628" width="13.25" style="163" customWidth="1"/>
    <col min="15629" max="15630" width="8.5" style="163" customWidth="1"/>
    <col min="15631" max="15633" width="5.875" style="163" customWidth="1"/>
    <col min="15634" max="15634" width="1.375" style="163" customWidth="1"/>
    <col min="15635" max="15636" width="18.125" style="163" customWidth="1"/>
    <col min="15637" max="15644" width="5.625" style="163" customWidth="1"/>
    <col min="15645" max="15673" width="3.75" style="163" customWidth="1"/>
    <col min="15674" max="15681" width="4.75" style="163" customWidth="1"/>
    <col min="15682" max="15682" width="6.5" style="163" customWidth="1"/>
    <col min="15683" max="15687" width="3.75" style="163" customWidth="1"/>
    <col min="15688" max="15688" width="4" style="163" customWidth="1"/>
    <col min="15689" max="15689" width="2.875" style="163" customWidth="1"/>
    <col min="15690" max="15690" width="3.625" style="163" customWidth="1"/>
    <col min="15691" max="15872" width="9" style="163"/>
    <col min="15873" max="15873" width="1" style="163" customWidth="1"/>
    <col min="15874" max="15874" width="4.625" style="163" customWidth="1"/>
    <col min="15875" max="15875" width="2.125" style="163" customWidth="1"/>
    <col min="15876" max="15876" width="6.5" style="163" customWidth="1"/>
    <col min="15877" max="15877" width="1.875" style="163" customWidth="1"/>
    <col min="15878" max="15878" width="7.625" style="163" customWidth="1"/>
    <col min="15879" max="15879" width="4.625" style="163" customWidth="1"/>
    <col min="15880" max="15880" width="10.625" style="163" customWidth="1"/>
    <col min="15881" max="15881" width="7.625" style="163" customWidth="1"/>
    <col min="15882" max="15882" width="3.375" style="163" customWidth="1"/>
    <col min="15883" max="15883" width="12.625" style="163" customWidth="1"/>
    <col min="15884" max="15884" width="13.25" style="163" customWidth="1"/>
    <col min="15885" max="15886" width="8.5" style="163" customWidth="1"/>
    <col min="15887" max="15889" width="5.875" style="163" customWidth="1"/>
    <col min="15890" max="15890" width="1.375" style="163" customWidth="1"/>
    <col min="15891" max="15892" width="18.125" style="163" customWidth="1"/>
    <col min="15893" max="15900" width="5.625" style="163" customWidth="1"/>
    <col min="15901" max="15929" width="3.75" style="163" customWidth="1"/>
    <col min="15930" max="15937" width="4.75" style="163" customWidth="1"/>
    <col min="15938" max="15938" width="6.5" style="163" customWidth="1"/>
    <col min="15939" max="15943" width="3.75" style="163" customWidth="1"/>
    <col min="15944" max="15944" width="4" style="163" customWidth="1"/>
    <col min="15945" max="15945" width="2.875" style="163" customWidth="1"/>
    <col min="15946" max="15946" width="3.625" style="163" customWidth="1"/>
    <col min="15947" max="16128" width="9" style="163"/>
    <col min="16129" max="16129" width="1" style="163" customWidth="1"/>
    <col min="16130" max="16130" width="4.625" style="163" customWidth="1"/>
    <col min="16131" max="16131" width="2.125" style="163" customWidth="1"/>
    <col min="16132" max="16132" width="6.5" style="163" customWidth="1"/>
    <col min="16133" max="16133" width="1.875" style="163" customWidth="1"/>
    <col min="16134" max="16134" width="7.625" style="163" customWidth="1"/>
    <col min="16135" max="16135" width="4.625" style="163" customWidth="1"/>
    <col min="16136" max="16136" width="10.625" style="163" customWidth="1"/>
    <col min="16137" max="16137" width="7.625" style="163" customWidth="1"/>
    <col min="16138" max="16138" width="3.375" style="163" customWidth="1"/>
    <col min="16139" max="16139" width="12.625" style="163" customWidth="1"/>
    <col min="16140" max="16140" width="13.25" style="163" customWidth="1"/>
    <col min="16141" max="16142" width="8.5" style="163" customWidth="1"/>
    <col min="16143" max="16145" width="5.875" style="163" customWidth="1"/>
    <col min="16146" max="16146" width="1.375" style="163" customWidth="1"/>
    <col min="16147" max="16148" width="18.125" style="163" customWidth="1"/>
    <col min="16149" max="16156" width="5.625" style="163" customWidth="1"/>
    <col min="16157" max="16185" width="3.75" style="163" customWidth="1"/>
    <col min="16186" max="16193" width="4.75" style="163" customWidth="1"/>
    <col min="16194" max="16194" width="6.5" style="163" customWidth="1"/>
    <col min="16195" max="16199" width="3.75" style="163" customWidth="1"/>
    <col min="16200" max="16200" width="4" style="163" customWidth="1"/>
    <col min="16201" max="16201" width="2.875" style="163" customWidth="1"/>
    <col min="16202" max="16202" width="3.625" style="163" customWidth="1"/>
    <col min="16203" max="16384" width="9" style="163"/>
  </cols>
  <sheetData>
    <row r="1" spans="1:74" ht="4.5" customHeight="1" x14ac:dyDescent="0.15">
      <c r="A1" s="85"/>
      <c r="B1" s="86"/>
      <c r="C1" s="75"/>
      <c r="D1" s="75"/>
      <c r="E1" s="75"/>
      <c r="F1" s="76"/>
      <c r="G1" s="76"/>
      <c r="H1" s="76"/>
      <c r="I1" s="76"/>
      <c r="J1" s="76"/>
      <c r="K1" s="76"/>
      <c r="L1" s="76"/>
      <c r="M1" s="76"/>
      <c r="N1" s="76"/>
      <c r="O1" s="76"/>
      <c r="P1" s="76"/>
      <c r="Q1" s="76"/>
      <c r="R1" s="76"/>
    </row>
    <row r="2" spans="1:74" ht="24" customHeight="1" x14ac:dyDescent="0.15">
      <c r="A2" s="87"/>
      <c r="B2" s="121" t="s">
        <v>110</v>
      </c>
      <c r="C2" s="75"/>
      <c r="D2" s="75"/>
      <c r="E2" s="75"/>
      <c r="F2" s="76"/>
      <c r="G2" s="76"/>
      <c r="H2" s="76"/>
      <c r="I2" s="76"/>
      <c r="J2" s="76"/>
      <c r="K2" s="76"/>
      <c r="L2" s="76"/>
      <c r="M2" s="76"/>
      <c r="N2" s="76"/>
      <c r="O2" s="76"/>
      <c r="P2" s="76"/>
      <c r="Q2" s="76"/>
      <c r="R2" s="76"/>
    </row>
    <row r="3" spans="1:74" ht="16.5" customHeight="1" x14ac:dyDescent="0.15">
      <c r="A3" s="87"/>
      <c r="B3" s="77"/>
      <c r="C3" s="75"/>
      <c r="D3" s="75"/>
      <c r="E3" s="75"/>
      <c r="F3" s="76"/>
      <c r="G3" s="76"/>
      <c r="H3" s="76"/>
      <c r="I3" s="76"/>
      <c r="J3" s="76"/>
      <c r="K3" s="76"/>
      <c r="L3" s="76"/>
      <c r="M3" s="76"/>
      <c r="N3" s="76"/>
      <c r="O3" s="76"/>
      <c r="P3" s="76"/>
      <c r="Q3" s="76"/>
      <c r="R3" s="76"/>
    </row>
    <row r="4" spans="1:74" ht="21.75" customHeight="1" x14ac:dyDescent="0.15">
      <c r="A4" s="87"/>
      <c r="B4" s="557" t="str">
        <f>記録簿４月!$B$4</f>
        <v>令和５年度初任者研修年間指導計画書用記録簿（単独校用）＜提出の必要なし＞</v>
      </c>
      <c r="C4" s="557"/>
      <c r="D4" s="557"/>
      <c r="E4" s="557"/>
      <c r="F4" s="557"/>
      <c r="G4" s="557"/>
      <c r="H4" s="557"/>
      <c r="I4" s="557"/>
      <c r="J4" s="557"/>
      <c r="K4" s="557"/>
      <c r="L4" s="557"/>
      <c r="M4" s="557"/>
      <c r="N4" s="557"/>
      <c r="O4" s="557"/>
      <c r="P4" s="557"/>
      <c r="Q4" s="557"/>
      <c r="R4" s="165"/>
    </row>
    <row r="5" spans="1:74" ht="3" customHeight="1" x14ac:dyDescent="0.15">
      <c r="A5" s="87"/>
      <c r="B5" s="76"/>
      <c r="C5" s="75"/>
      <c r="D5" s="75"/>
      <c r="E5" s="75"/>
      <c r="F5" s="76"/>
      <c r="G5" s="76"/>
      <c r="H5" s="76"/>
      <c r="I5" s="76"/>
      <c r="J5" s="76"/>
      <c r="K5" s="76"/>
      <c r="L5" s="76"/>
      <c r="M5" s="76"/>
      <c r="N5" s="76"/>
      <c r="O5" s="76"/>
      <c r="P5" s="76"/>
      <c r="Q5" s="76"/>
      <c r="R5" s="76"/>
    </row>
    <row r="6" spans="1:74" ht="24" customHeight="1" x14ac:dyDescent="0.15">
      <c r="A6" s="87"/>
      <c r="B6" s="420" t="str">
        <f>記録簿４月!B6</f>
        <v>学校名</v>
      </c>
      <c r="C6" s="421"/>
      <c r="D6" s="421" t="str">
        <f>記録簿４月!D6</f>
        <v>県立○○学校</v>
      </c>
      <c r="E6" s="421"/>
      <c r="F6" s="421"/>
      <c r="G6" s="421"/>
      <c r="H6" s="421"/>
      <c r="I6" s="421"/>
      <c r="J6" s="558"/>
      <c r="K6" s="436" t="str">
        <f>記録簿４月!K6</f>
        <v>校長名</v>
      </c>
      <c r="L6" s="437"/>
      <c r="M6" s="559" t="str">
        <f>記録簿４月!M6</f>
        <v>□□　□□</v>
      </c>
      <c r="N6" s="559"/>
      <c r="O6" s="559"/>
      <c r="P6" s="559"/>
      <c r="Q6" s="560"/>
      <c r="R6" s="166"/>
    </row>
    <row r="7" spans="1:74" ht="24" customHeight="1" x14ac:dyDescent="0.15">
      <c r="A7" s="87"/>
      <c r="B7" s="424" t="str">
        <f>記録簿４月!B7</f>
        <v>初任者</v>
      </c>
      <c r="C7" s="425"/>
      <c r="D7" s="430" t="str">
        <f>記録簿４月!D7</f>
        <v>氏 名</v>
      </c>
      <c r="E7" s="431"/>
      <c r="F7" s="431" t="str">
        <f>記録簿４月!F7</f>
        <v>○○　○○</v>
      </c>
      <c r="G7" s="431"/>
      <c r="H7" s="431"/>
      <c r="I7" s="431"/>
      <c r="J7" s="434"/>
      <c r="K7" s="438"/>
      <c r="L7" s="439"/>
      <c r="M7" s="561"/>
      <c r="N7" s="561"/>
      <c r="O7" s="561"/>
      <c r="P7" s="561"/>
      <c r="Q7" s="562"/>
      <c r="R7" s="166"/>
    </row>
    <row r="8" spans="1:74" ht="30" customHeight="1" x14ac:dyDescent="0.15">
      <c r="A8" s="87"/>
      <c r="B8" s="426"/>
      <c r="C8" s="427"/>
      <c r="D8" s="430" t="str">
        <f>記録簿４月!D8</f>
        <v>担当学年</v>
      </c>
      <c r="E8" s="434"/>
      <c r="F8" s="430" t="str">
        <f>記録簿４月!F8</f>
        <v>　○年○組（正・副）（　年所属）</v>
      </c>
      <c r="G8" s="431"/>
      <c r="H8" s="431"/>
      <c r="I8" s="431"/>
      <c r="J8" s="434"/>
      <c r="K8" s="369" t="str">
        <f>記録簿４月!K8</f>
        <v xml:space="preserve"> 校内指導教員
 職・氏名</v>
      </c>
      <c r="L8" s="370"/>
      <c r="M8" s="370" t="str">
        <f>記録簿４月!M8</f>
        <v>教諭</v>
      </c>
      <c r="N8" s="563" t="str">
        <f>記録簿４月!N8</f>
        <v>△△　△△</v>
      </c>
      <c r="O8" s="563"/>
      <c r="P8" s="563"/>
      <c r="Q8" s="564"/>
      <c r="R8" s="80"/>
      <c r="AM8" s="554" t="s">
        <v>94</v>
      </c>
      <c r="AN8" s="554" t="s">
        <v>94</v>
      </c>
      <c r="AO8" s="554" t="s">
        <v>94</v>
      </c>
      <c r="AP8" s="554" t="s">
        <v>94</v>
      </c>
      <c r="AQ8" s="554" t="s">
        <v>94</v>
      </c>
      <c r="AR8" s="554" t="s">
        <v>94</v>
      </c>
      <c r="AS8" s="554" t="s">
        <v>94</v>
      </c>
      <c r="AT8" s="554" t="s">
        <v>94</v>
      </c>
      <c r="BN8" s="555"/>
    </row>
    <row r="9" spans="1:74" ht="30" customHeight="1" x14ac:dyDescent="0.15">
      <c r="A9" s="87"/>
      <c r="B9" s="428"/>
      <c r="C9" s="429"/>
      <c r="D9" s="412" t="str">
        <f>記録簿４月!D9</f>
        <v>担当教科</v>
      </c>
      <c r="E9" s="413"/>
      <c r="F9" s="567" t="str">
        <f>記録簿４月!F9</f>
        <v>国語</v>
      </c>
      <c r="G9" s="568"/>
      <c r="H9" s="568"/>
      <c r="I9" s="568"/>
      <c r="J9" s="427"/>
      <c r="K9" s="371"/>
      <c r="L9" s="372"/>
      <c r="M9" s="372"/>
      <c r="N9" s="565"/>
      <c r="O9" s="565"/>
      <c r="P9" s="565"/>
      <c r="Q9" s="566"/>
      <c r="R9" s="80"/>
      <c r="AM9" s="554"/>
      <c r="AN9" s="554"/>
      <c r="AO9" s="554"/>
      <c r="AP9" s="554"/>
      <c r="AQ9" s="554"/>
      <c r="AR9" s="554"/>
      <c r="AS9" s="554"/>
      <c r="AT9" s="554"/>
      <c r="AV9" s="537" t="s">
        <v>80</v>
      </c>
      <c r="AW9" s="537" t="s">
        <v>80</v>
      </c>
      <c r="AX9" s="537" t="s">
        <v>80</v>
      </c>
      <c r="AY9" s="537" t="s">
        <v>80</v>
      </c>
      <c r="AZ9" s="537" t="s">
        <v>80</v>
      </c>
      <c r="BA9" s="537" t="s">
        <v>80</v>
      </c>
      <c r="BB9" s="537" t="s">
        <v>80</v>
      </c>
      <c r="BC9" s="537" t="s">
        <v>80</v>
      </c>
      <c r="BD9" s="167"/>
      <c r="BF9" s="538" t="s">
        <v>66</v>
      </c>
      <c r="BG9" s="538" t="s">
        <v>92</v>
      </c>
      <c r="BH9" s="538" t="s">
        <v>66</v>
      </c>
      <c r="BI9" s="538" t="s">
        <v>66</v>
      </c>
      <c r="BJ9" s="538" t="s">
        <v>66</v>
      </c>
      <c r="BK9" s="538" t="s">
        <v>66</v>
      </c>
      <c r="BL9" s="538" t="s">
        <v>66</v>
      </c>
      <c r="BM9" s="538" t="s">
        <v>66</v>
      </c>
      <c r="BN9" s="555"/>
    </row>
    <row r="10" spans="1:74" ht="9" customHeight="1" x14ac:dyDescent="0.15">
      <c r="A10" s="87"/>
      <c r="B10" s="78"/>
      <c r="C10" s="79"/>
      <c r="D10" s="79"/>
      <c r="E10" s="79"/>
      <c r="F10" s="78"/>
      <c r="G10" s="78"/>
      <c r="H10" s="78"/>
      <c r="I10" s="78"/>
      <c r="J10" s="88"/>
      <c r="K10" s="88"/>
      <c r="L10" s="88"/>
      <c r="M10" s="78"/>
      <c r="N10" s="78"/>
      <c r="O10" s="78"/>
      <c r="P10" s="78"/>
      <c r="Q10" s="78"/>
      <c r="R10" s="80"/>
      <c r="AM10" s="554"/>
      <c r="AN10" s="554"/>
      <c r="AO10" s="554"/>
      <c r="AP10" s="554"/>
      <c r="AQ10" s="554"/>
      <c r="AR10" s="554"/>
      <c r="AS10" s="554"/>
      <c r="AT10" s="554"/>
      <c r="AV10" s="537"/>
      <c r="AW10" s="537"/>
      <c r="AX10" s="537"/>
      <c r="AY10" s="537"/>
      <c r="AZ10" s="537"/>
      <c r="BA10" s="537"/>
      <c r="BB10" s="537"/>
      <c r="BC10" s="537"/>
      <c r="BD10" s="167"/>
      <c r="BF10" s="538"/>
      <c r="BG10" s="538"/>
      <c r="BH10" s="538"/>
      <c r="BI10" s="538"/>
      <c r="BJ10" s="538"/>
      <c r="BK10" s="538"/>
      <c r="BL10" s="538"/>
      <c r="BM10" s="538"/>
      <c r="BN10" s="555"/>
    </row>
    <row r="11" spans="1:74" ht="8.25" customHeight="1" x14ac:dyDescent="0.15">
      <c r="A11" s="168"/>
      <c r="B11" s="417"/>
      <c r="C11" s="417"/>
      <c r="D11" s="417"/>
      <c r="E11" s="417"/>
      <c r="F11" s="417"/>
      <c r="G11" s="417"/>
      <c r="H11" s="417"/>
      <c r="I11" s="417"/>
      <c r="J11" s="417"/>
      <c r="K11" s="417"/>
      <c r="L11" s="417"/>
      <c r="M11" s="417"/>
      <c r="N11" s="417"/>
      <c r="O11" s="417"/>
      <c r="P11" s="418"/>
      <c r="Q11" s="418"/>
      <c r="R11" s="81"/>
      <c r="S11" s="536" t="s">
        <v>67</v>
      </c>
      <c r="T11" s="169"/>
      <c r="U11" s="537" t="s">
        <v>62</v>
      </c>
      <c r="V11" s="537" t="s">
        <v>62</v>
      </c>
      <c r="W11" s="537" t="s">
        <v>62</v>
      </c>
      <c r="X11" s="537" t="s">
        <v>62</v>
      </c>
      <c r="Y11" s="537" t="s">
        <v>62</v>
      </c>
      <c r="Z11" s="537" t="s">
        <v>62</v>
      </c>
      <c r="AA11" s="537" t="s">
        <v>62</v>
      </c>
      <c r="AB11" s="537" t="s">
        <v>62</v>
      </c>
      <c r="AC11" s="170"/>
      <c r="AD11" s="537" t="s">
        <v>68</v>
      </c>
      <c r="AE11" s="537" t="s">
        <v>68</v>
      </c>
      <c r="AF11" s="537" t="s">
        <v>68</v>
      </c>
      <c r="AG11" s="537" t="s">
        <v>68</v>
      </c>
      <c r="AH11" s="537" t="s">
        <v>68</v>
      </c>
      <c r="AI11" s="537" t="s">
        <v>68</v>
      </c>
      <c r="AJ11" s="537" t="s">
        <v>68</v>
      </c>
      <c r="AK11" s="537" t="s">
        <v>68</v>
      </c>
      <c r="AL11" s="170"/>
      <c r="AM11" s="554"/>
      <c r="AN11" s="554"/>
      <c r="AO11" s="554"/>
      <c r="AP11" s="554"/>
      <c r="AQ11" s="554"/>
      <c r="AR11" s="554"/>
      <c r="AS11" s="554"/>
      <c r="AT11" s="554"/>
      <c r="AU11" s="170"/>
      <c r="AV11" s="537"/>
      <c r="AW11" s="537"/>
      <c r="AX11" s="537"/>
      <c r="AY11" s="537"/>
      <c r="AZ11" s="537"/>
      <c r="BA11" s="537"/>
      <c r="BB11" s="537"/>
      <c r="BC11" s="537"/>
      <c r="BD11" s="167"/>
      <c r="BE11" s="170"/>
      <c r="BF11" s="538"/>
      <c r="BG11" s="538"/>
      <c r="BH11" s="538"/>
      <c r="BI11" s="538"/>
      <c r="BJ11" s="538"/>
      <c r="BK11" s="538"/>
      <c r="BL11" s="538"/>
      <c r="BM11" s="538"/>
      <c r="BN11" s="555"/>
      <c r="BO11" s="535" t="s">
        <v>9</v>
      </c>
      <c r="BP11" s="535" t="s">
        <v>10</v>
      </c>
      <c r="BQ11" s="535" t="s">
        <v>11</v>
      </c>
      <c r="BR11" s="535" t="s">
        <v>27</v>
      </c>
      <c r="BS11" s="535" t="s">
        <v>28</v>
      </c>
      <c r="BT11" s="535" t="s">
        <v>29</v>
      </c>
      <c r="BU11" s="535" t="s">
        <v>69</v>
      </c>
      <c r="BV11" s="535" t="s">
        <v>70</v>
      </c>
    </row>
    <row r="12" spans="1:74" ht="35.25" customHeight="1" x14ac:dyDescent="0.15">
      <c r="A12" s="168"/>
      <c r="B12" s="394" t="s">
        <v>71</v>
      </c>
      <c r="C12" s="394"/>
      <c r="D12" s="394"/>
      <c r="E12" s="394"/>
      <c r="F12" s="394"/>
      <c r="G12" s="394"/>
      <c r="H12" s="394"/>
      <c r="I12" s="394"/>
      <c r="J12" s="394"/>
      <c r="K12" s="394"/>
      <c r="L12" s="394"/>
      <c r="M12" s="394"/>
      <c r="N12" s="394"/>
      <c r="O12" s="394"/>
      <c r="P12" s="394"/>
      <c r="Q12" s="394"/>
      <c r="R12" s="82"/>
      <c r="S12" s="536"/>
      <c r="T12" s="169"/>
      <c r="U12" s="537"/>
      <c r="V12" s="537"/>
      <c r="W12" s="537"/>
      <c r="X12" s="537"/>
      <c r="Y12" s="537"/>
      <c r="Z12" s="537"/>
      <c r="AA12" s="537"/>
      <c r="AB12" s="537"/>
      <c r="AC12" s="170"/>
      <c r="AD12" s="537"/>
      <c r="AE12" s="537"/>
      <c r="AF12" s="537"/>
      <c r="AG12" s="537"/>
      <c r="AH12" s="537"/>
      <c r="AI12" s="537"/>
      <c r="AJ12" s="537"/>
      <c r="AK12" s="537"/>
      <c r="AL12" s="170"/>
      <c r="AM12" s="554"/>
      <c r="AN12" s="554"/>
      <c r="AO12" s="554"/>
      <c r="AP12" s="554"/>
      <c r="AQ12" s="554"/>
      <c r="AR12" s="554"/>
      <c r="AS12" s="554"/>
      <c r="AT12" s="554"/>
      <c r="AU12" s="170"/>
      <c r="AV12" s="537"/>
      <c r="AW12" s="537"/>
      <c r="AX12" s="537"/>
      <c r="AY12" s="537"/>
      <c r="AZ12" s="537"/>
      <c r="BA12" s="537"/>
      <c r="BB12" s="537"/>
      <c r="BC12" s="537"/>
      <c r="BD12" s="167"/>
      <c r="BE12" s="170"/>
      <c r="BF12" s="538"/>
      <c r="BG12" s="538"/>
      <c r="BH12" s="538"/>
      <c r="BI12" s="538"/>
      <c r="BJ12" s="538"/>
      <c r="BK12" s="538"/>
      <c r="BL12" s="538"/>
      <c r="BM12" s="538"/>
      <c r="BN12" s="555"/>
      <c r="BO12" s="535"/>
      <c r="BP12" s="535"/>
      <c r="BQ12" s="535"/>
      <c r="BR12" s="535"/>
      <c r="BS12" s="535"/>
      <c r="BT12" s="535"/>
      <c r="BU12" s="535"/>
      <c r="BV12" s="535"/>
    </row>
    <row r="13" spans="1:74" ht="16.5" customHeight="1" x14ac:dyDescent="0.15">
      <c r="A13" s="168"/>
      <c r="B13" s="545" t="s">
        <v>72</v>
      </c>
      <c r="C13" s="547" t="s">
        <v>73</v>
      </c>
      <c r="D13" s="548"/>
      <c r="E13" s="363" t="s">
        <v>74</v>
      </c>
      <c r="F13" s="364"/>
      <c r="G13" s="364"/>
      <c r="H13" s="364"/>
      <c r="I13" s="364"/>
      <c r="J13" s="364"/>
      <c r="K13" s="550"/>
      <c r="L13" s="547" t="s">
        <v>75</v>
      </c>
      <c r="M13" s="553" t="s">
        <v>76</v>
      </c>
      <c r="N13" s="553"/>
      <c r="O13" s="539" t="s">
        <v>61</v>
      </c>
      <c r="P13" s="540"/>
      <c r="Q13" s="541"/>
      <c r="R13" s="171"/>
      <c r="S13" s="536"/>
      <c r="T13" s="169"/>
      <c r="U13" s="172">
        <v>1</v>
      </c>
      <c r="V13" s="172">
        <v>2</v>
      </c>
      <c r="W13" s="172">
        <v>3</v>
      </c>
      <c r="X13" s="172">
        <v>4</v>
      </c>
      <c r="Y13" s="172">
        <v>5</v>
      </c>
      <c r="Z13" s="172">
        <v>6</v>
      </c>
      <c r="AA13" s="172">
        <v>7</v>
      </c>
      <c r="AB13" s="172">
        <v>8</v>
      </c>
      <c r="AC13" s="170"/>
      <c r="AD13" s="172">
        <v>1</v>
      </c>
      <c r="AE13" s="170">
        <v>2</v>
      </c>
      <c r="AF13" s="172">
        <v>3</v>
      </c>
      <c r="AG13" s="170">
        <v>4</v>
      </c>
      <c r="AH13" s="172">
        <v>5</v>
      </c>
      <c r="AI13" s="170">
        <v>6</v>
      </c>
      <c r="AJ13" s="172">
        <v>7</v>
      </c>
      <c r="AK13" s="170">
        <v>8</v>
      </c>
      <c r="AL13" s="170"/>
      <c r="AM13" s="170">
        <v>1</v>
      </c>
      <c r="AN13" s="170">
        <v>2</v>
      </c>
      <c r="AO13" s="170">
        <v>3</v>
      </c>
      <c r="AP13" s="170">
        <v>4</v>
      </c>
      <c r="AQ13" s="170">
        <v>5</v>
      </c>
      <c r="AR13" s="170">
        <v>6</v>
      </c>
      <c r="AS13" s="170">
        <v>7</v>
      </c>
      <c r="AT13" s="170">
        <v>8</v>
      </c>
      <c r="AU13" s="170"/>
      <c r="AV13" s="172">
        <v>1</v>
      </c>
      <c r="AW13" s="170">
        <v>2</v>
      </c>
      <c r="AX13" s="170">
        <v>3</v>
      </c>
      <c r="AY13" s="170">
        <v>4</v>
      </c>
      <c r="AZ13" s="170">
        <v>5</v>
      </c>
      <c r="BA13" s="170">
        <v>6</v>
      </c>
      <c r="BB13" s="170">
        <v>7</v>
      </c>
      <c r="BC13" s="170">
        <v>8</v>
      </c>
      <c r="BD13" s="170"/>
      <c r="BE13" s="170"/>
      <c r="BF13" s="173">
        <v>1</v>
      </c>
      <c r="BG13" s="170">
        <v>2</v>
      </c>
      <c r="BH13" s="170">
        <v>3</v>
      </c>
      <c r="BI13" s="170">
        <v>4</v>
      </c>
      <c r="BJ13" s="170">
        <v>5</v>
      </c>
      <c r="BK13" s="170">
        <v>6</v>
      </c>
      <c r="BL13" s="170">
        <v>7</v>
      </c>
      <c r="BM13" s="170">
        <v>8</v>
      </c>
      <c r="BN13" s="172"/>
      <c r="BO13" s="535"/>
      <c r="BP13" s="535"/>
      <c r="BQ13" s="535"/>
      <c r="BR13" s="535"/>
      <c r="BS13" s="535"/>
      <c r="BT13" s="535"/>
      <c r="BU13" s="535"/>
      <c r="BV13" s="535"/>
    </row>
    <row r="14" spans="1:74" ht="16.5" customHeight="1" x14ac:dyDescent="0.15">
      <c r="A14" s="168"/>
      <c r="B14" s="546"/>
      <c r="C14" s="428"/>
      <c r="D14" s="549"/>
      <c r="E14" s="551"/>
      <c r="F14" s="528"/>
      <c r="G14" s="528"/>
      <c r="H14" s="528"/>
      <c r="I14" s="528"/>
      <c r="J14" s="528"/>
      <c r="K14" s="552"/>
      <c r="L14" s="428"/>
      <c r="M14" s="174" t="s">
        <v>77</v>
      </c>
      <c r="N14" s="175" t="s">
        <v>78</v>
      </c>
      <c r="O14" s="542"/>
      <c r="P14" s="543"/>
      <c r="Q14" s="544"/>
      <c r="R14" s="76"/>
      <c r="S14" s="536"/>
      <c r="T14" s="169"/>
      <c r="U14" s="172"/>
      <c r="V14" s="172"/>
      <c r="W14" s="172"/>
      <c r="X14" s="172"/>
      <c r="Y14" s="172"/>
      <c r="Z14" s="172"/>
      <c r="AA14" s="172"/>
      <c r="AB14" s="172"/>
      <c r="AC14" s="170"/>
      <c r="AD14" s="172"/>
      <c r="AE14" s="170"/>
      <c r="AF14" s="170"/>
      <c r="AG14" s="170"/>
      <c r="AH14" s="170"/>
      <c r="AI14" s="170"/>
      <c r="AJ14" s="170"/>
      <c r="AK14" s="170"/>
      <c r="AL14" s="170"/>
      <c r="AM14" s="170"/>
      <c r="AN14" s="170"/>
      <c r="AO14" s="170"/>
      <c r="AP14" s="170"/>
      <c r="AQ14" s="170"/>
      <c r="AR14" s="170"/>
      <c r="AS14" s="170"/>
      <c r="AT14" s="170"/>
      <c r="AU14" s="170"/>
      <c r="AV14" s="172"/>
      <c r="AW14" s="170"/>
      <c r="AX14" s="170"/>
      <c r="AY14" s="170"/>
      <c r="AZ14" s="170"/>
      <c r="BA14" s="170"/>
      <c r="BB14" s="170"/>
      <c r="BC14" s="170"/>
      <c r="BD14" s="170"/>
      <c r="BE14" s="170"/>
      <c r="BG14" s="170"/>
      <c r="BH14" s="170"/>
      <c r="BI14" s="170"/>
      <c r="BJ14" s="170"/>
      <c r="BK14" s="170"/>
      <c r="BL14" s="170"/>
      <c r="BM14" s="170"/>
      <c r="BN14" s="172"/>
      <c r="BO14" s="535"/>
      <c r="BP14" s="535"/>
      <c r="BQ14" s="535"/>
      <c r="BR14" s="535"/>
      <c r="BS14" s="535"/>
      <c r="BT14" s="535"/>
      <c r="BU14" s="535"/>
      <c r="BV14" s="535"/>
    </row>
    <row r="15" spans="1:74" s="185" customFormat="1" ht="24" customHeight="1" x14ac:dyDescent="0.15">
      <c r="A15" s="176"/>
      <c r="B15" s="177" t="s">
        <v>144</v>
      </c>
      <c r="C15" s="380"/>
      <c r="D15" s="381"/>
      <c r="E15" s="382"/>
      <c r="F15" s="383"/>
      <c r="G15" s="383"/>
      <c r="H15" s="383"/>
      <c r="I15" s="383"/>
      <c r="J15" s="383"/>
      <c r="K15" s="533"/>
      <c r="L15" s="92"/>
      <c r="M15" s="93"/>
      <c r="N15" s="94"/>
      <c r="O15" s="391"/>
      <c r="P15" s="392"/>
      <c r="Q15" s="393"/>
      <c r="R15" s="178"/>
      <c r="S15" s="179" t="str">
        <f>IF(L15=$U$11,$U$11&amp;M15,IF(L15=$AD$11,$AD$11&amp;M15,IF(L15=AM8,AM8&amp;M15,IF(L15=$AV$9,$AV$9&amp;M15,IF(L15=BF9,BF9&amp;M15,IF(L15="","",$BF$9&amp;M15))))))</f>
        <v/>
      </c>
      <c r="T15" s="179"/>
      <c r="U15" s="180">
        <f>COUNTIFS(L15,"校長",M15,"①")*$N15</f>
        <v>0</v>
      </c>
      <c r="V15" s="180">
        <f>COUNTIFS(L15,"校長",M15,"②")*$N15</f>
        <v>0</v>
      </c>
      <c r="W15" s="180">
        <f>COUNTIFS(L15,"校長",M15,"③")*$N15</f>
        <v>0</v>
      </c>
      <c r="X15" s="180">
        <f>COUNTIFS(L15,"校長",M15,"④")*$N15</f>
        <v>0</v>
      </c>
      <c r="Y15" s="180">
        <f>COUNTIFS(L15,"校長",M15,"⑤")*$N15</f>
        <v>0</v>
      </c>
      <c r="Z15" s="180">
        <f>COUNTIFS(L15,"校長",M15,"⑥")*$N15</f>
        <v>0</v>
      </c>
      <c r="AA15" s="180">
        <f>COUNTIFS(L15,"校長",M15,"⑦")*$N15</f>
        <v>0</v>
      </c>
      <c r="AB15" s="180">
        <f>COUNTIFS(L15,"校長",M15,"⑧")*$N15</f>
        <v>0</v>
      </c>
      <c r="AC15" s="181"/>
      <c r="AD15" s="180">
        <f t="shared" ref="AD15:AD42" si="0">COUNTIFS(L15,"教頭",M15,"①")*$N15</f>
        <v>0</v>
      </c>
      <c r="AE15" s="180">
        <f t="shared" ref="AE15:AE42" si="1">COUNTIFS(L15,"教頭",M15,"②")*$N15</f>
        <v>0</v>
      </c>
      <c r="AF15" s="180">
        <f t="shared" ref="AF15:AF42" si="2">COUNTIFS(L15,"教頭",M15,"③")*$N15</f>
        <v>0</v>
      </c>
      <c r="AG15" s="180">
        <f t="shared" ref="AG15:AG42" si="3">COUNTIFS(L15,"教頭",M15,"④")*$N15</f>
        <v>0</v>
      </c>
      <c r="AH15" s="180">
        <f t="shared" ref="AH15:AH42" si="4">COUNTIFS(L15,"教頭",M15,"⑤")*$N15</f>
        <v>0</v>
      </c>
      <c r="AI15" s="180">
        <f t="shared" ref="AI15:AI42" si="5">COUNTIFS(L15,"教頭",M15,"⑥")*$N15</f>
        <v>0</v>
      </c>
      <c r="AJ15" s="180">
        <f t="shared" ref="AJ15:AJ42" si="6">COUNTIFS(L15,"教頭",M15,"⑦")*$N15</f>
        <v>0</v>
      </c>
      <c r="AK15" s="180">
        <f t="shared" ref="AK15:AK42" si="7">COUNTIFS(L15,"教頭",M15,"⑧")*$N15</f>
        <v>0</v>
      </c>
      <c r="AL15" s="181"/>
      <c r="AM15" s="180">
        <f>COUNTIFS(L15,"校内指導教員",M15,"①")*$N15</f>
        <v>0</v>
      </c>
      <c r="AN15" s="180">
        <f>COUNTIFS(L15,"校内指導教員",M15,"②")*$N15</f>
        <v>0</v>
      </c>
      <c r="AO15" s="180">
        <f>COUNTIFS(L15,"校内指導教員",M15,"③")*$N15</f>
        <v>0</v>
      </c>
      <c r="AP15" s="180">
        <f>COUNTIFS(L15,"校内指導教員",M15,"④")*$N15</f>
        <v>0</v>
      </c>
      <c r="AQ15" s="180">
        <f>COUNTIFS(L15,"校内指導教員",M15,"⑤")*$N15</f>
        <v>0</v>
      </c>
      <c r="AR15" s="180">
        <f>COUNTIFS(L15,"校内指導教員",M15,"⑥")*$N15</f>
        <v>0</v>
      </c>
      <c r="AS15" s="180">
        <f>COUNTIFS(L15,"校内指導教員",M15,"⑦")*$N15</f>
        <v>0</v>
      </c>
      <c r="AT15" s="180">
        <f>COUNTIFS(L15,"校内指導教員",M15,"⑧")*$N15</f>
        <v>0</v>
      </c>
      <c r="AU15" s="181"/>
      <c r="AV15" s="180">
        <f>COUNTIFS(L15,"教科指導員",M15,"①")*$N15</f>
        <v>0</v>
      </c>
      <c r="AW15" s="180">
        <f>COUNTIFS(L15,"教科指導員",M15,"②")*$N15</f>
        <v>0</v>
      </c>
      <c r="AX15" s="180">
        <f>COUNTIFS(L15,"教科指導員",M15,"③")*$N15</f>
        <v>0</v>
      </c>
      <c r="AY15" s="180">
        <f>COUNTIFS(L15,"教科指導員",M15,"④")*$N15</f>
        <v>0</v>
      </c>
      <c r="AZ15" s="180">
        <f>COUNTIFS(L15,"教科指導員",M15,"⑤")*$N15</f>
        <v>0</v>
      </c>
      <c r="BA15" s="180">
        <f>COUNTIFS(L15,"教科指導員",M15,"⑥")*$N15</f>
        <v>0</v>
      </c>
      <c r="BB15" s="180">
        <f>COUNTIFS(L15,"教科指導員",M15,"⑦")*$N15</f>
        <v>0</v>
      </c>
      <c r="BC15" s="180">
        <f>COUNTIFS(L15,"教科指導員",M15,"⑧")*$N15</f>
        <v>0</v>
      </c>
      <c r="BD15" s="146"/>
      <c r="BE15" s="182">
        <f>SUM(U15:BD15)</f>
        <v>0</v>
      </c>
      <c r="BF15" s="182">
        <f>COUNTIFS(BE15,"0",M15,"①")*N15</f>
        <v>0</v>
      </c>
      <c r="BG15" s="182">
        <f>COUNTIFS(BE15,"0",M15,"②")*N15</f>
        <v>0</v>
      </c>
      <c r="BH15" s="182">
        <f>COUNTIFS(BE15,"0",M15,"③")*N15</f>
        <v>0</v>
      </c>
      <c r="BI15" s="182">
        <f>COUNTIFS(BE15,"0",M15,"④")*N15</f>
        <v>0</v>
      </c>
      <c r="BJ15" s="182">
        <f>COUNTIFS(BE15,"0",M15,"⑤")*N15</f>
        <v>0</v>
      </c>
      <c r="BK15" s="182">
        <f>COUNTIFS(BE15,"0",M15,"⑥")*N15</f>
        <v>0</v>
      </c>
      <c r="BL15" s="182">
        <f>COUNTIFS(BE15,"0",M15,"⑦")*N15</f>
        <v>0</v>
      </c>
      <c r="BM15" s="182">
        <f>COUNTIFS(BE15,"0",M15,"⑧")*N15</f>
        <v>0</v>
      </c>
      <c r="BN15" s="183"/>
      <c r="BO15" s="184">
        <f t="shared" ref="BO15:BO42" si="8">COUNTIF(M15,"①")*$N15</f>
        <v>0</v>
      </c>
      <c r="BP15" s="184">
        <f t="shared" ref="BP15:BP42" si="9">COUNTIF(M15,"②")*$N15</f>
        <v>0</v>
      </c>
      <c r="BQ15" s="184">
        <f t="shared" ref="BQ15:BQ42" si="10">COUNTIF(M15,"③")*$N15</f>
        <v>0</v>
      </c>
      <c r="BR15" s="184">
        <f t="shared" ref="BR15:BR42" si="11">COUNTIF(M15,"④")*$N15</f>
        <v>0</v>
      </c>
      <c r="BS15" s="184">
        <f t="shared" ref="BS15:BS42" si="12">COUNTIF(M15,"⑤")*$N15</f>
        <v>0</v>
      </c>
      <c r="BT15" s="184">
        <f t="shared" ref="BT15:BT42" si="13">COUNTIF(M15,"⑥")*$N15</f>
        <v>0</v>
      </c>
      <c r="BU15" s="184">
        <f t="shared" ref="BU15:BU42" si="14">COUNTIF(M15,"⑦")*$N15</f>
        <v>0</v>
      </c>
      <c r="BV15" s="184">
        <f t="shared" ref="BV15:BV42" si="15">COUNTIF(M15,"⑧")*$N15</f>
        <v>0</v>
      </c>
    </row>
    <row r="16" spans="1:74" s="185" customFormat="1" ht="24" customHeight="1" x14ac:dyDescent="0.15">
      <c r="A16" s="176"/>
      <c r="B16" s="186"/>
      <c r="C16" s="380"/>
      <c r="D16" s="381"/>
      <c r="E16" s="382"/>
      <c r="F16" s="383"/>
      <c r="G16" s="383"/>
      <c r="H16" s="383"/>
      <c r="I16" s="383"/>
      <c r="J16" s="383"/>
      <c r="K16" s="569"/>
      <c r="L16" s="92"/>
      <c r="M16" s="93"/>
      <c r="N16" s="94"/>
      <c r="O16" s="385"/>
      <c r="P16" s="386"/>
      <c r="Q16" s="387"/>
      <c r="R16" s="178"/>
      <c r="S16" s="179" t="str">
        <f>IF(L16=$U$11,$U$11&amp;M16,IF(L16=$AD$11,$AD$11&amp;M16,IF(L16=AM8,AM8&amp;M16,IF(L16=$AV$9,$AV$9&amp;M16,IF(L16=BF9,BF9&amp;M16,IF(L16="","",$BF$9&amp;M16))))))</f>
        <v/>
      </c>
      <c r="T16" s="179"/>
      <c r="U16" s="180">
        <f t="shared" ref="U16:U42" si="16">COUNTIFS(L16,"校長",M16,"①")*$N16</f>
        <v>0</v>
      </c>
      <c r="V16" s="180">
        <f t="shared" ref="V16:V42" si="17">COUNTIFS(L16,"校長",M16,"②")*$N16</f>
        <v>0</v>
      </c>
      <c r="W16" s="180">
        <f t="shared" ref="W16:W42" si="18">COUNTIFS(L16,"校長",M16,"③")*$N16</f>
        <v>0</v>
      </c>
      <c r="X16" s="180">
        <f t="shared" ref="X16:X42" si="19">COUNTIFS(L16,"校長",M16,"④")*$N16</f>
        <v>0</v>
      </c>
      <c r="Y16" s="180">
        <f t="shared" ref="Y16:Y42" si="20">COUNTIFS(L16,"校長",M16,"⑤")*$N16</f>
        <v>0</v>
      </c>
      <c r="Z16" s="180">
        <f t="shared" ref="Z16:Z42" si="21">COUNTIFS(L16,"校長",M16,"⑥")*$N16</f>
        <v>0</v>
      </c>
      <c r="AA16" s="180">
        <f t="shared" ref="AA16:AA42" si="22">COUNTIFS(L16,"校長",M16,"⑦")*$N16</f>
        <v>0</v>
      </c>
      <c r="AB16" s="180">
        <f t="shared" ref="AB16:AB42" si="23">COUNTIFS(L16,"校長",M16,"⑧")*$N16</f>
        <v>0</v>
      </c>
      <c r="AC16" s="181"/>
      <c r="AD16" s="180">
        <f t="shared" si="0"/>
        <v>0</v>
      </c>
      <c r="AE16" s="180">
        <f t="shared" si="1"/>
        <v>0</v>
      </c>
      <c r="AF16" s="180">
        <f t="shared" si="2"/>
        <v>0</v>
      </c>
      <c r="AG16" s="180">
        <f t="shared" si="3"/>
        <v>0</v>
      </c>
      <c r="AH16" s="180">
        <f t="shared" si="4"/>
        <v>0</v>
      </c>
      <c r="AI16" s="180">
        <f t="shared" si="5"/>
        <v>0</v>
      </c>
      <c r="AJ16" s="180">
        <f t="shared" si="6"/>
        <v>0</v>
      </c>
      <c r="AK16" s="180">
        <f t="shared" si="7"/>
        <v>0</v>
      </c>
      <c r="AL16" s="181"/>
      <c r="AM16" s="180">
        <f t="shared" ref="AM16:AM42" si="24">COUNTIFS(L16,"校内指導教員",M16,"①")*$N16</f>
        <v>0</v>
      </c>
      <c r="AN16" s="180">
        <f t="shared" ref="AN16:AN42" si="25">COUNTIFS(L16,"校内指導教員",M16,"②")*$N16</f>
        <v>0</v>
      </c>
      <c r="AO16" s="180">
        <f t="shared" ref="AO16:AO42" si="26">COUNTIFS(L16,"校内指導教員",M16,"③")*$N16</f>
        <v>0</v>
      </c>
      <c r="AP16" s="180">
        <f t="shared" ref="AP16:AP42" si="27">COUNTIFS(L16,"校内指導教員",M16,"④")*$N16</f>
        <v>0</v>
      </c>
      <c r="AQ16" s="180">
        <f t="shared" ref="AQ16:AQ42" si="28">COUNTIFS(L16,"校内指導教員",M16,"⑤")*$N16</f>
        <v>0</v>
      </c>
      <c r="AR16" s="180">
        <f t="shared" ref="AR16:AR42" si="29">COUNTIFS(L16,"校内指導教員",M16,"⑥")*$N16</f>
        <v>0</v>
      </c>
      <c r="AS16" s="180">
        <f t="shared" ref="AS16:AS42" si="30">COUNTIFS(L16,"校内指導教員",M16,"⑦")*$N16</f>
        <v>0</v>
      </c>
      <c r="AT16" s="180">
        <f t="shared" ref="AT16:AT42" si="31">COUNTIFS(L16,"校内指導教員",M16,"⑧")*$N16</f>
        <v>0</v>
      </c>
      <c r="AU16" s="181"/>
      <c r="AV16" s="180">
        <f t="shared" ref="AV16:AV42" si="32">COUNTIFS(L16,"教科指導員",M16,"①")*$N16</f>
        <v>0</v>
      </c>
      <c r="AW16" s="180">
        <f t="shared" ref="AW16:AW42" si="33">COUNTIFS(L16,"教科指導員",M16,"②")*$N16</f>
        <v>0</v>
      </c>
      <c r="AX16" s="180">
        <f t="shared" ref="AX16:AX42" si="34">COUNTIFS(L16,"教科指導員",M16,"③")*$N16</f>
        <v>0</v>
      </c>
      <c r="AY16" s="180">
        <f t="shared" ref="AY16:AY42" si="35">COUNTIFS(L16,"教科指導員",M16,"④")*$N16</f>
        <v>0</v>
      </c>
      <c r="AZ16" s="180">
        <f t="shared" ref="AZ16:AZ42" si="36">COUNTIFS(L16,"教科指導員",M16,"⑤")*$N16</f>
        <v>0</v>
      </c>
      <c r="BA16" s="180">
        <f t="shared" ref="BA16:BA42" si="37">COUNTIFS(L16,"教科指導員",M16,"⑥")*$N16</f>
        <v>0</v>
      </c>
      <c r="BB16" s="180">
        <f t="shared" ref="BB16:BB42" si="38">COUNTIFS(L16,"教科指導員",M16,"⑦")*$N16</f>
        <v>0</v>
      </c>
      <c r="BC16" s="180">
        <f t="shared" ref="BC16:BC42" si="39">COUNTIFS(L16,"教科指導員",M16,"⑧")*$N16</f>
        <v>0</v>
      </c>
      <c r="BD16" s="146"/>
      <c r="BE16" s="182">
        <f t="shared" ref="BE16:BE42" si="40">SUM(U16:BD16)</f>
        <v>0</v>
      </c>
      <c r="BF16" s="182">
        <f>COUNTIFS(BE16,"0",M16,"①")*N16</f>
        <v>0</v>
      </c>
      <c r="BG16" s="182">
        <f>COUNTIFS(BE16,"0",M16,"②")*N16</f>
        <v>0</v>
      </c>
      <c r="BH16" s="182">
        <f>COUNTIFS(BE16,"0",M16,"③")*N16</f>
        <v>0</v>
      </c>
      <c r="BI16" s="182">
        <f>COUNTIFS(BE16,"0",M16,"④")*N16</f>
        <v>0</v>
      </c>
      <c r="BJ16" s="182">
        <f>COUNTIFS(BE16,"0",M16,"⑤")*N16</f>
        <v>0</v>
      </c>
      <c r="BK16" s="182">
        <f>COUNTIFS(BE16,"0",M16,"⑥")*N16</f>
        <v>0</v>
      </c>
      <c r="BL16" s="182">
        <f>COUNTIFS(BE16,"0",M16,"⑦")*N16</f>
        <v>0</v>
      </c>
      <c r="BM16" s="182">
        <f>COUNTIFS(BE16,"0",M16,"⑧")*N16</f>
        <v>0</v>
      </c>
      <c r="BN16" s="183"/>
      <c r="BO16" s="184">
        <f t="shared" si="8"/>
        <v>0</v>
      </c>
      <c r="BP16" s="184">
        <f t="shared" si="9"/>
        <v>0</v>
      </c>
      <c r="BQ16" s="184">
        <f t="shared" si="10"/>
        <v>0</v>
      </c>
      <c r="BR16" s="184">
        <f t="shared" si="11"/>
        <v>0</v>
      </c>
      <c r="BS16" s="184">
        <f t="shared" si="12"/>
        <v>0</v>
      </c>
      <c r="BT16" s="184">
        <f t="shared" si="13"/>
        <v>0</v>
      </c>
      <c r="BU16" s="184">
        <f t="shared" si="14"/>
        <v>0</v>
      </c>
      <c r="BV16" s="184">
        <f t="shared" si="15"/>
        <v>0</v>
      </c>
    </row>
    <row r="17" spans="1:74" s="185" customFormat="1" ht="24" customHeight="1" x14ac:dyDescent="0.15">
      <c r="A17" s="176"/>
      <c r="B17" s="186"/>
      <c r="C17" s="380"/>
      <c r="D17" s="381"/>
      <c r="E17" s="382"/>
      <c r="F17" s="383"/>
      <c r="G17" s="383"/>
      <c r="H17" s="383"/>
      <c r="I17" s="383"/>
      <c r="J17" s="383"/>
      <c r="K17" s="533"/>
      <c r="L17" s="92"/>
      <c r="M17" s="93"/>
      <c r="N17" s="94"/>
      <c r="O17" s="385"/>
      <c r="P17" s="386"/>
      <c r="Q17" s="387"/>
      <c r="R17" s="178"/>
      <c r="S17" s="179" t="str">
        <f>IF(L17=$U$11,$U$11&amp;M17,IF(L17=$AD$11,$AD$11&amp;M17,IF(L17=AM8,AM8&amp;M17,IF(L17=$AV$9,$AV$9&amp;M17,IF(L17=BF9,BF9&amp;M17,IF(L17="","",$BF$9&amp;M17))))))</f>
        <v/>
      </c>
      <c r="T17" s="179"/>
      <c r="U17" s="180">
        <f t="shared" si="16"/>
        <v>0</v>
      </c>
      <c r="V17" s="180">
        <f t="shared" si="17"/>
        <v>0</v>
      </c>
      <c r="W17" s="180">
        <f t="shared" si="18"/>
        <v>0</v>
      </c>
      <c r="X17" s="180">
        <f t="shared" si="19"/>
        <v>0</v>
      </c>
      <c r="Y17" s="180">
        <f t="shared" si="20"/>
        <v>0</v>
      </c>
      <c r="Z17" s="180">
        <f t="shared" si="21"/>
        <v>0</v>
      </c>
      <c r="AA17" s="180">
        <f t="shared" si="22"/>
        <v>0</v>
      </c>
      <c r="AB17" s="180">
        <f t="shared" si="23"/>
        <v>0</v>
      </c>
      <c r="AC17" s="181"/>
      <c r="AD17" s="180">
        <f t="shared" si="0"/>
        <v>0</v>
      </c>
      <c r="AE17" s="180">
        <f t="shared" si="1"/>
        <v>0</v>
      </c>
      <c r="AF17" s="180">
        <f t="shared" si="2"/>
        <v>0</v>
      </c>
      <c r="AG17" s="180">
        <f t="shared" si="3"/>
        <v>0</v>
      </c>
      <c r="AH17" s="180">
        <f t="shared" si="4"/>
        <v>0</v>
      </c>
      <c r="AI17" s="180">
        <f t="shared" si="5"/>
        <v>0</v>
      </c>
      <c r="AJ17" s="180">
        <f t="shared" si="6"/>
        <v>0</v>
      </c>
      <c r="AK17" s="180">
        <f t="shared" si="7"/>
        <v>0</v>
      </c>
      <c r="AL17" s="181"/>
      <c r="AM17" s="180">
        <f t="shared" si="24"/>
        <v>0</v>
      </c>
      <c r="AN17" s="180">
        <f t="shared" si="25"/>
        <v>0</v>
      </c>
      <c r="AO17" s="180">
        <f t="shared" si="26"/>
        <v>0</v>
      </c>
      <c r="AP17" s="180">
        <f t="shared" si="27"/>
        <v>0</v>
      </c>
      <c r="AQ17" s="180">
        <f t="shared" si="28"/>
        <v>0</v>
      </c>
      <c r="AR17" s="180">
        <f t="shared" si="29"/>
        <v>0</v>
      </c>
      <c r="AS17" s="180">
        <f t="shared" si="30"/>
        <v>0</v>
      </c>
      <c r="AT17" s="180">
        <f t="shared" si="31"/>
        <v>0</v>
      </c>
      <c r="AU17" s="181"/>
      <c r="AV17" s="180">
        <f t="shared" si="32"/>
        <v>0</v>
      </c>
      <c r="AW17" s="180">
        <f t="shared" si="33"/>
        <v>0</v>
      </c>
      <c r="AX17" s="180">
        <f t="shared" si="34"/>
        <v>0</v>
      </c>
      <c r="AY17" s="180">
        <f t="shared" si="35"/>
        <v>0</v>
      </c>
      <c r="AZ17" s="180">
        <f t="shared" si="36"/>
        <v>0</v>
      </c>
      <c r="BA17" s="180">
        <f t="shared" si="37"/>
        <v>0</v>
      </c>
      <c r="BB17" s="180">
        <f t="shared" si="38"/>
        <v>0</v>
      </c>
      <c r="BC17" s="180">
        <f t="shared" si="39"/>
        <v>0</v>
      </c>
      <c r="BD17" s="146"/>
      <c r="BE17" s="182">
        <f t="shared" si="40"/>
        <v>0</v>
      </c>
      <c r="BF17" s="182">
        <f t="shared" ref="BF17:BF42" si="41">COUNTIFS(BE17,"0",M17,"①")*N17</f>
        <v>0</v>
      </c>
      <c r="BG17" s="182">
        <f t="shared" ref="BG17:BG42" si="42">COUNTIFS(BE17,"0",M17,"②")*N17</f>
        <v>0</v>
      </c>
      <c r="BH17" s="182">
        <f t="shared" ref="BH17:BH42" si="43">COUNTIFS(BE17,"0",M17,"③")*N17</f>
        <v>0</v>
      </c>
      <c r="BI17" s="182">
        <f t="shared" ref="BI17:BI42" si="44">COUNTIFS(BE17,"0",M17,"④")*N17</f>
        <v>0</v>
      </c>
      <c r="BJ17" s="182">
        <f t="shared" ref="BJ17:BJ42" si="45">COUNTIFS(BE17,"0",M17,"⑤")*N17</f>
        <v>0</v>
      </c>
      <c r="BK17" s="182">
        <f t="shared" ref="BK17:BK42" si="46">COUNTIFS(BE17,"0",M17,"⑥")*N17</f>
        <v>0</v>
      </c>
      <c r="BL17" s="182">
        <f t="shared" ref="BL17:BL42" si="47">COUNTIFS(BE17,"0",M17,"⑦")*N17</f>
        <v>0</v>
      </c>
      <c r="BM17" s="182">
        <f t="shared" ref="BM17:BM42" si="48">COUNTIFS(BE17,"0",M17,"⑧")*N17</f>
        <v>0</v>
      </c>
      <c r="BN17" s="183"/>
      <c r="BO17" s="184">
        <f t="shared" si="8"/>
        <v>0</v>
      </c>
      <c r="BP17" s="184">
        <f t="shared" si="9"/>
        <v>0</v>
      </c>
      <c r="BQ17" s="184">
        <f t="shared" si="10"/>
        <v>0</v>
      </c>
      <c r="BR17" s="184">
        <f t="shared" si="11"/>
        <v>0</v>
      </c>
      <c r="BS17" s="184">
        <f t="shared" si="12"/>
        <v>0</v>
      </c>
      <c r="BT17" s="184">
        <f t="shared" si="13"/>
        <v>0</v>
      </c>
      <c r="BU17" s="184">
        <f t="shared" si="14"/>
        <v>0</v>
      </c>
      <c r="BV17" s="184">
        <f t="shared" si="15"/>
        <v>0</v>
      </c>
    </row>
    <row r="18" spans="1:74" s="185" customFormat="1" ht="24" customHeight="1" x14ac:dyDescent="0.15">
      <c r="A18" s="176"/>
      <c r="B18" s="186"/>
      <c r="C18" s="380"/>
      <c r="D18" s="381"/>
      <c r="E18" s="570"/>
      <c r="F18" s="571"/>
      <c r="G18" s="571"/>
      <c r="H18" s="571"/>
      <c r="I18" s="571"/>
      <c r="J18" s="571"/>
      <c r="K18" s="572"/>
      <c r="L18" s="92"/>
      <c r="M18" s="93"/>
      <c r="N18" s="94"/>
      <c r="O18" s="385"/>
      <c r="P18" s="386"/>
      <c r="Q18" s="387"/>
      <c r="R18" s="178"/>
      <c r="S18" s="179" t="str">
        <f>IF(L18=$U$11,$U$11&amp;M18,IF(L18=$AD$11,$AD$11&amp;M18,IF(L18=AM8,AM8&amp;M18,IF(L18=$AV$9,$AV$9&amp;M18,IF(L18=BF9,BF9&amp;M18,IF(L18="","",$BF$9&amp;M18))))))</f>
        <v/>
      </c>
      <c r="T18" s="179"/>
      <c r="U18" s="180">
        <f t="shared" si="16"/>
        <v>0</v>
      </c>
      <c r="V18" s="180">
        <f t="shared" si="17"/>
        <v>0</v>
      </c>
      <c r="W18" s="180">
        <f t="shared" si="18"/>
        <v>0</v>
      </c>
      <c r="X18" s="180">
        <f t="shared" si="19"/>
        <v>0</v>
      </c>
      <c r="Y18" s="180">
        <f t="shared" si="20"/>
        <v>0</v>
      </c>
      <c r="Z18" s="180">
        <f t="shared" si="21"/>
        <v>0</v>
      </c>
      <c r="AA18" s="180">
        <f t="shared" si="22"/>
        <v>0</v>
      </c>
      <c r="AB18" s="180">
        <f t="shared" si="23"/>
        <v>0</v>
      </c>
      <c r="AC18" s="181"/>
      <c r="AD18" s="180">
        <f t="shared" si="0"/>
        <v>0</v>
      </c>
      <c r="AE18" s="180">
        <f t="shared" si="1"/>
        <v>0</v>
      </c>
      <c r="AF18" s="180">
        <f t="shared" si="2"/>
        <v>0</v>
      </c>
      <c r="AG18" s="180">
        <f t="shared" si="3"/>
        <v>0</v>
      </c>
      <c r="AH18" s="180">
        <f t="shared" si="4"/>
        <v>0</v>
      </c>
      <c r="AI18" s="180">
        <f t="shared" si="5"/>
        <v>0</v>
      </c>
      <c r="AJ18" s="180">
        <f t="shared" si="6"/>
        <v>0</v>
      </c>
      <c r="AK18" s="180">
        <f t="shared" si="7"/>
        <v>0</v>
      </c>
      <c r="AL18" s="181"/>
      <c r="AM18" s="180">
        <f t="shared" si="24"/>
        <v>0</v>
      </c>
      <c r="AN18" s="180">
        <f t="shared" si="25"/>
        <v>0</v>
      </c>
      <c r="AO18" s="180">
        <f t="shared" si="26"/>
        <v>0</v>
      </c>
      <c r="AP18" s="180">
        <f t="shared" si="27"/>
        <v>0</v>
      </c>
      <c r="AQ18" s="180">
        <f t="shared" si="28"/>
        <v>0</v>
      </c>
      <c r="AR18" s="180">
        <f t="shared" si="29"/>
        <v>0</v>
      </c>
      <c r="AS18" s="180">
        <f t="shared" si="30"/>
        <v>0</v>
      </c>
      <c r="AT18" s="180">
        <f t="shared" si="31"/>
        <v>0</v>
      </c>
      <c r="AU18" s="181"/>
      <c r="AV18" s="180">
        <f t="shared" si="32"/>
        <v>0</v>
      </c>
      <c r="AW18" s="180">
        <f t="shared" si="33"/>
        <v>0</v>
      </c>
      <c r="AX18" s="180">
        <f t="shared" si="34"/>
        <v>0</v>
      </c>
      <c r="AY18" s="180">
        <f t="shared" si="35"/>
        <v>0</v>
      </c>
      <c r="AZ18" s="180">
        <f t="shared" si="36"/>
        <v>0</v>
      </c>
      <c r="BA18" s="180">
        <f t="shared" si="37"/>
        <v>0</v>
      </c>
      <c r="BB18" s="180">
        <f t="shared" si="38"/>
        <v>0</v>
      </c>
      <c r="BC18" s="180">
        <f t="shared" si="39"/>
        <v>0</v>
      </c>
      <c r="BD18" s="146"/>
      <c r="BE18" s="182">
        <f t="shared" si="40"/>
        <v>0</v>
      </c>
      <c r="BF18" s="182">
        <f t="shared" si="41"/>
        <v>0</v>
      </c>
      <c r="BG18" s="182">
        <f t="shared" si="42"/>
        <v>0</v>
      </c>
      <c r="BH18" s="182">
        <f t="shared" si="43"/>
        <v>0</v>
      </c>
      <c r="BI18" s="182">
        <f t="shared" si="44"/>
        <v>0</v>
      </c>
      <c r="BJ18" s="182">
        <f t="shared" si="45"/>
        <v>0</v>
      </c>
      <c r="BK18" s="182">
        <f t="shared" si="46"/>
        <v>0</v>
      </c>
      <c r="BL18" s="182">
        <f t="shared" si="47"/>
        <v>0</v>
      </c>
      <c r="BM18" s="182">
        <f t="shared" si="48"/>
        <v>0</v>
      </c>
      <c r="BN18" s="183"/>
      <c r="BO18" s="184">
        <f t="shared" si="8"/>
        <v>0</v>
      </c>
      <c r="BP18" s="184">
        <f t="shared" si="9"/>
        <v>0</v>
      </c>
      <c r="BQ18" s="184">
        <f t="shared" si="10"/>
        <v>0</v>
      </c>
      <c r="BR18" s="184">
        <f t="shared" si="11"/>
        <v>0</v>
      </c>
      <c r="BS18" s="184">
        <f t="shared" si="12"/>
        <v>0</v>
      </c>
      <c r="BT18" s="184">
        <f t="shared" si="13"/>
        <v>0</v>
      </c>
      <c r="BU18" s="184">
        <f t="shared" si="14"/>
        <v>0</v>
      </c>
      <c r="BV18" s="184">
        <f t="shared" si="15"/>
        <v>0</v>
      </c>
    </row>
    <row r="19" spans="1:74" s="185" customFormat="1" ht="24" customHeight="1" x14ac:dyDescent="0.15">
      <c r="A19" s="176"/>
      <c r="B19" s="187"/>
      <c r="C19" s="380"/>
      <c r="D19" s="381"/>
      <c r="E19" s="382"/>
      <c r="F19" s="383"/>
      <c r="G19" s="383"/>
      <c r="H19" s="383"/>
      <c r="I19" s="383"/>
      <c r="J19" s="383"/>
      <c r="K19" s="533"/>
      <c r="L19" s="92"/>
      <c r="M19" s="93"/>
      <c r="N19" s="94"/>
      <c r="O19" s="385"/>
      <c r="P19" s="386"/>
      <c r="Q19" s="387"/>
      <c r="R19" s="178"/>
      <c r="S19" s="179" t="str">
        <f>IF(L19=$U$11,$U$11&amp;M19,IF(L19=$AD$11,$AD$11&amp;M19,IF(L19=AM8,AM8&amp;M19,IF(L19=$AV$9,$AV$9&amp;M19,IF(L19=BF9,BF9&amp;M19,IF(L19="","",$BF$9&amp;M19))))))</f>
        <v/>
      </c>
      <c r="T19" s="179"/>
      <c r="U19" s="180">
        <f t="shared" si="16"/>
        <v>0</v>
      </c>
      <c r="V19" s="180">
        <f t="shared" si="17"/>
        <v>0</v>
      </c>
      <c r="W19" s="180">
        <f t="shared" si="18"/>
        <v>0</v>
      </c>
      <c r="X19" s="180">
        <f t="shared" si="19"/>
        <v>0</v>
      </c>
      <c r="Y19" s="180">
        <f t="shared" si="20"/>
        <v>0</v>
      </c>
      <c r="Z19" s="180">
        <f t="shared" si="21"/>
        <v>0</v>
      </c>
      <c r="AA19" s="180">
        <f t="shared" si="22"/>
        <v>0</v>
      </c>
      <c r="AB19" s="180">
        <f t="shared" si="23"/>
        <v>0</v>
      </c>
      <c r="AC19" s="181"/>
      <c r="AD19" s="180">
        <f t="shared" si="0"/>
        <v>0</v>
      </c>
      <c r="AE19" s="180">
        <f t="shared" si="1"/>
        <v>0</v>
      </c>
      <c r="AF19" s="180">
        <f t="shared" si="2"/>
        <v>0</v>
      </c>
      <c r="AG19" s="180">
        <f t="shared" si="3"/>
        <v>0</v>
      </c>
      <c r="AH19" s="180">
        <f t="shared" si="4"/>
        <v>0</v>
      </c>
      <c r="AI19" s="180">
        <f t="shared" si="5"/>
        <v>0</v>
      </c>
      <c r="AJ19" s="180">
        <f t="shared" si="6"/>
        <v>0</v>
      </c>
      <c r="AK19" s="180">
        <f t="shared" si="7"/>
        <v>0</v>
      </c>
      <c r="AL19" s="181"/>
      <c r="AM19" s="180">
        <f t="shared" si="24"/>
        <v>0</v>
      </c>
      <c r="AN19" s="180">
        <f t="shared" si="25"/>
        <v>0</v>
      </c>
      <c r="AO19" s="180">
        <f t="shared" si="26"/>
        <v>0</v>
      </c>
      <c r="AP19" s="180">
        <f t="shared" si="27"/>
        <v>0</v>
      </c>
      <c r="AQ19" s="180">
        <f t="shared" si="28"/>
        <v>0</v>
      </c>
      <c r="AR19" s="180">
        <f t="shared" si="29"/>
        <v>0</v>
      </c>
      <c r="AS19" s="180">
        <f t="shared" si="30"/>
        <v>0</v>
      </c>
      <c r="AT19" s="180">
        <f t="shared" si="31"/>
        <v>0</v>
      </c>
      <c r="AU19" s="181"/>
      <c r="AV19" s="180">
        <f t="shared" si="32"/>
        <v>0</v>
      </c>
      <c r="AW19" s="180">
        <f t="shared" si="33"/>
        <v>0</v>
      </c>
      <c r="AX19" s="180">
        <f t="shared" si="34"/>
        <v>0</v>
      </c>
      <c r="AY19" s="180">
        <f t="shared" si="35"/>
        <v>0</v>
      </c>
      <c r="AZ19" s="180">
        <f t="shared" si="36"/>
        <v>0</v>
      </c>
      <c r="BA19" s="180">
        <f t="shared" si="37"/>
        <v>0</v>
      </c>
      <c r="BB19" s="180">
        <f t="shared" si="38"/>
        <v>0</v>
      </c>
      <c r="BC19" s="180">
        <f t="shared" si="39"/>
        <v>0</v>
      </c>
      <c r="BD19" s="146"/>
      <c r="BE19" s="182">
        <f t="shared" si="40"/>
        <v>0</v>
      </c>
      <c r="BF19" s="182">
        <f t="shared" si="41"/>
        <v>0</v>
      </c>
      <c r="BG19" s="182">
        <f t="shared" si="42"/>
        <v>0</v>
      </c>
      <c r="BH19" s="182">
        <f t="shared" si="43"/>
        <v>0</v>
      </c>
      <c r="BI19" s="182">
        <f t="shared" si="44"/>
        <v>0</v>
      </c>
      <c r="BJ19" s="182">
        <f t="shared" si="45"/>
        <v>0</v>
      </c>
      <c r="BK19" s="182">
        <f t="shared" si="46"/>
        <v>0</v>
      </c>
      <c r="BL19" s="182">
        <f t="shared" si="47"/>
        <v>0</v>
      </c>
      <c r="BM19" s="182">
        <f t="shared" si="48"/>
        <v>0</v>
      </c>
      <c r="BN19" s="183"/>
      <c r="BO19" s="184">
        <f t="shared" si="8"/>
        <v>0</v>
      </c>
      <c r="BP19" s="184">
        <f t="shared" si="9"/>
        <v>0</v>
      </c>
      <c r="BQ19" s="184">
        <f t="shared" si="10"/>
        <v>0</v>
      </c>
      <c r="BR19" s="184">
        <f t="shared" si="11"/>
        <v>0</v>
      </c>
      <c r="BS19" s="184">
        <f t="shared" si="12"/>
        <v>0</v>
      </c>
      <c r="BT19" s="184">
        <f t="shared" si="13"/>
        <v>0</v>
      </c>
      <c r="BU19" s="184">
        <f t="shared" si="14"/>
        <v>0</v>
      </c>
      <c r="BV19" s="184">
        <f t="shared" si="15"/>
        <v>0</v>
      </c>
    </row>
    <row r="20" spans="1:74" s="185" customFormat="1" ht="24" customHeight="1" x14ac:dyDescent="0.15">
      <c r="A20" s="176"/>
      <c r="B20" s="186"/>
      <c r="C20" s="380"/>
      <c r="D20" s="381"/>
      <c r="E20" s="382"/>
      <c r="F20" s="383"/>
      <c r="G20" s="383"/>
      <c r="H20" s="383"/>
      <c r="I20" s="383"/>
      <c r="J20" s="383"/>
      <c r="K20" s="533"/>
      <c r="L20" s="92"/>
      <c r="M20" s="93"/>
      <c r="N20" s="94"/>
      <c r="O20" s="385"/>
      <c r="P20" s="386"/>
      <c r="Q20" s="387"/>
      <c r="R20" s="178"/>
      <c r="S20" s="179" t="str">
        <f>IF(L20=$U$11,$U$11&amp;M20,IF(L20=$AD$11,$AD$11&amp;M20,IF(L20=AM8,AM8&amp;M20,IF(L20=$AV$9,$AV$9&amp;M20,IF(L20=BF9,BF9&amp;M20,IF(L20="","",$BF$9&amp;M20))))))</f>
        <v/>
      </c>
      <c r="T20" s="179"/>
      <c r="U20" s="180">
        <f t="shared" si="16"/>
        <v>0</v>
      </c>
      <c r="V20" s="180">
        <f t="shared" si="17"/>
        <v>0</v>
      </c>
      <c r="W20" s="180">
        <f t="shared" si="18"/>
        <v>0</v>
      </c>
      <c r="X20" s="180">
        <f t="shared" si="19"/>
        <v>0</v>
      </c>
      <c r="Y20" s="180">
        <f t="shared" si="20"/>
        <v>0</v>
      </c>
      <c r="Z20" s="180">
        <f t="shared" si="21"/>
        <v>0</v>
      </c>
      <c r="AA20" s="180">
        <f t="shared" si="22"/>
        <v>0</v>
      </c>
      <c r="AB20" s="180">
        <f t="shared" si="23"/>
        <v>0</v>
      </c>
      <c r="AC20" s="181"/>
      <c r="AD20" s="180">
        <f t="shared" si="0"/>
        <v>0</v>
      </c>
      <c r="AE20" s="180">
        <f t="shared" si="1"/>
        <v>0</v>
      </c>
      <c r="AF20" s="180">
        <f t="shared" si="2"/>
        <v>0</v>
      </c>
      <c r="AG20" s="180">
        <f t="shared" si="3"/>
        <v>0</v>
      </c>
      <c r="AH20" s="180">
        <f t="shared" si="4"/>
        <v>0</v>
      </c>
      <c r="AI20" s="180">
        <f t="shared" si="5"/>
        <v>0</v>
      </c>
      <c r="AJ20" s="180">
        <f t="shared" si="6"/>
        <v>0</v>
      </c>
      <c r="AK20" s="180">
        <f t="shared" si="7"/>
        <v>0</v>
      </c>
      <c r="AL20" s="181"/>
      <c r="AM20" s="180">
        <f t="shared" si="24"/>
        <v>0</v>
      </c>
      <c r="AN20" s="180">
        <f t="shared" si="25"/>
        <v>0</v>
      </c>
      <c r="AO20" s="180">
        <f t="shared" si="26"/>
        <v>0</v>
      </c>
      <c r="AP20" s="180">
        <f t="shared" si="27"/>
        <v>0</v>
      </c>
      <c r="AQ20" s="180">
        <f t="shared" si="28"/>
        <v>0</v>
      </c>
      <c r="AR20" s="180">
        <f t="shared" si="29"/>
        <v>0</v>
      </c>
      <c r="AS20" s="180">
        <f t="shared" si="30"/>
        <v>0</v>
      </c>
      <c r="AT20" s="180">
        <f t="shared" si="31"/>
        <v>0</v>
      </c>
      <c r="AU20" s="181"/>
      <c r="AV20" s="180">
        <f t="shared" si="32"/>
        <v>0</v>
      </c>
      <c r="AW20" s="180">
        <f t="shared" si="33"/>
        <v>0</v>
      </c>
      <c r="AX20" s="180">
        <f t="shared" si="34"/>
        <v>0</v>
      </c>
      <c r="AY20" s="180">
        <f t="shared" si="35"/>
        <v>0</v>
      </c>
      <c r="AZ20" s="180">
        <f t="shared" si="36"/>
        <v>0</v>
      </c>
      <c r="BA20" s="180">
        <f t="shared" si="37"/>
        <v>0</v>
      </c>
      <c r="BB20" s="180">
        <f t="shared" si="38"/>
        <v>0</v>
      </c>
      <c r="BC20" s="180">
        <f t="shared" si="39"/>
        <v>0</v>
      </c>
      <c r="BD20" s="146"/>
      <c r="BE20" s="182">
        <f t="shared" si="40"/>
        <v>0</v>
      </c>
      <c r="BF20" s="182">
        <f t="shared" si="41"/>
        <v>0</v>
      </c>
      <c r="BG20" s="182">
        <f t="shared" si="42"/>
        <v>0</v>
      </c>
      <c r="BH20" s="182">
        <f t="shared" si="43"/>
        <v>0</v>
      </c>
      <c r="BI20" s="182">
        <f t="shared" si="44"/>
        <v>0</v>
      </c>
      <c r="BJ20" s="182">
        <f t="shared" si="45"/>
        <v>0</v>
      </c>
      <c r="BK20" s="182">
        <f t="shared" si="46"/>
        <v>0</v>
      </c>
      <c r="BL20" s="182">
        <f t="shared" si="47"/>
        <v>0</v>
      </c>
      <c r="BM20" s="182">
        <f t="shared" si="48"/>
        <v>0</v>
      </c>
      <c r="BN20" s="183"/>
      <c r="BO20" s="184">
        <f t="shared" si="8"/>
        <v>0</v>
      </c>
      <c r="BP20" s="184">
        <f t="shared" si="9"/>
        <v>0</v>
      </c>
      <c r="BQ20" s="184">
        <f t="shared" si="10"/>
        <v>0</v>
      </c>
      <c r="BR20" s="184">
        <f t="shared" si="11"/>
        <v>0</v>
      </c>
      <c r="BS20" s="184">
        <f t="shared" si="12"/>
        <v>0</v>
      </c>
      <c r="BT20" s="184">
        <f t="shared" si="13"/>
        <v>0</v>
      </c>
      <c r="BU20" s="184">
        <f t="shared" si="14"/>
        <v>0</v>
      </c>
      <c r="BV20" s="184">
        <f t="shared" si="15"/>
        <v>0</v>
      </c>
    </row>
    <row r="21" spans="1:74" s="185" customFormat="1" ht="24" customHeight="1" x14ac:dyDescent="0.15">
      <c r="A21" s="176"/>
      <c r="B21" s="187"/>
      <c r="C21" s="380"/>
      <c r="D21" s="381"/>
      <c r="E21" s="382"/>
      <c r="F21" s="383"/>
      <c r="G21" s="383"/>
      <c r="H21" s="383"/>
      <c r="I21" s="383"/>
      <c r="J21" s="383"/>
      <c r="K21" s="533"/>
      <c r="L21" s="92"/>
      <c r="M21" s="93"/>
      <c r="N21" s="94"/>
      <c r="O21" s="385"/>
      <c r="P21" s="386"/>
      <c r="Q21" s="387"/>
      <c r="R21" s="178"/>
      <c r="S21" s="179" t="str">
        <f>IF(L21=$U$11,$U$11&amp;M21,IF(L21=$AD$11,$AD$11&amp;M21,IF(L21=AM8,AM8&amp;M21,IF(L21=$AV$9,$AV$9&amp;M21,IF(L21=BF9,BF9&amp;M21,IF(L21="","",$BF$9&amp;M21))))))</f>
        <v/>
      </c>
      <c r="T21" s="179"/>
      <c r="U21" s="180">
        <f t="shared" si="16"/>
        <v>0</v>
      </c>
      <c r="V21" s="180">
        <f t="shared" si="17"/>
        <v>0</v>
      </c>
      <c r="W21" s="180">
        <f t="shared" si="18"/>
        <v>0</v>
      </c>
      <c r="X21" s="180">
        <f t="shared" si="19"/>
        <v>0</v>
      </c>
      <c r="Y21" s="180">
        <f t="shared" si="20"/>
        <v>0</v>
      </c>
      <c r="Z21" s="180">
        <f t="shared" si="21"/>
        <v>0</v>
      </c>
      <c r="AA21" s="180">
        <f t="shared" si="22"/>
        <v>0</v>
      </c>
      <c r="AB21" s="180">
        <f t="shared" si="23"/>
        <v>0</v>
      </c>
      <c r="AC21" s="181"/>
      <c r="AD21" s="180">
        <f t="shared" si="0"/>
        <v>0</v>
      </c>
      <c r="AE21" s="180">
        <f t="shared" si="1"/>
        <v>0</v>
      </c>
      <c r="AF21" s="180">
        <f t="shared" si="2"/>
        <v>0</v>
      </c>
      <c r="AG21" s="180">
        <f t="shared" si="3"/>
        <v>0</v>
      </c>
      <c r="AH21" s="180">
        <f t="shared" si="4"/>
        <v>0</v>
      </c>
      <c r="AI21" s="180">
        <f t="shared" si="5"/>
        <v>0</v>
      </c>
      <c r="AJ21" s="180">
        <f t="shared" si="6"/>
        <v>0</v>
      </c>
      <c r="AK21" s="180">
        <f t="shared" si="7"/>
        <v>0</v>
      </c>
      <c r="AL21" s="181"/>
      <c r="AM21" s="180">
        <f t="shared" si="24"/>
        <v>0</v>
      </c>
      <c r="AN21" s="180">
        <f t="shared" si="25"/>
        <v>0</v>
      </c>
      <c r="AO21" s="180">
        <f t="shared" si="26"/>
        <v>0</v>
      </c>
      <c r="AP21" s="180">
        <f t="shared" si="27"/>
        <v>0</v>
      </c>
      <c r="AQ21" s="180">
        <f t="shared" si="28"/>
        <v>0</v>
      </c>
      <c r="AR21" s="180">
        <f t="shared" si="29"/>
        <v>0</v>
      </c>
      <c r="AS21" s="180">
        <f t="shared" si="30"/>
        <v>0</v>
      </c>
      <c r="AT21" s="180">
        <f t="shared" si="31"/>
        <v>0</v>
      </c>
      <c r="AU21" s="181"/>
      <c r="AV21" s="180">
        <f t="shared" si="32"/>
        <v>0</v>
      </c>
      <c r="AW21" s="180">
        <f t="shared" si="33"/>
        <v>0</v>
      </c>
      <c r="AX21" s="180">
        <f t="shared" si="34"/>
        <v>0</v>
      </c>
      <c r="AY21" s="180">
        <f t="shared" si="35"/>
        <v>0</v>
      </c>
      <c r="AZ21" s="180">
        <f t="shared" si="36"/>
        <v>0</v>
      </c>
      <c r="BA21" s="180">
        <f t="shared" si="37"/>
        <v>0</v>
      </c>
      <c r="BB21" s="180">
        <f t="shared" si="38"/>
        <v>0</v>
      </c>
      <c r="BC21" s="180">
        <f t="shared" si="39"/>
        <v>0</v>
      </c>
      <c r="BD21" s="146"/>
      <c r="BE21" s="182">
        <f t="shared" si="40"/>
        <v>0</v>
      </c>
      <c r="BF21" s="182">
        <f t="shared" si="41"/>
        <v>0</v>
      </c>
      <c r="BG21" s="182">
        <f t="shared" si="42"/>
        <v>0</v>
      </c>
      <c r="BH21" s="182">
        <f t="shared" si="43"/>
        <v>0</v>
      </c>
      <c r="BI21" s="182">
        <f t="shared" si="44"/>
        <v>0</v>
      </c>
      <c r="BJ21" s="182">
        <f t="shared" si="45"/>
        <v>0</v>
      </c>
      <c r="BK21" s="182">
        <f t="shared" si="46"/>
        <v>0</v>
      </c>
      <c r="BL21" s="182">
        <f t="shared" si="47"/>
        <v>0</v>
      </c>
      <c r="BM21" s="182">
        <f t="shared" si="48"/>
        <v>0</v>
      </c>
      <c r="BN21" s="183"/>
      <c r="BO21" s="184">
        <f t="shared" si="8"/>
        <v>0</v>
      </c>
      <c r="BP21" s="184">
        <f t="shared" si="9"/>
        <v>0</v>
      </c>
      <c r="BQ21" s="184">
        <f t="shared" si="10"/>
        <v>0</v>
      </c>
      <c r="BR21" s="184">
        <f t="shared" si="11"/>
        <v>0</v>
      </c>
      <c r="BS21" s="184">
        <f t="shared" si="12"/>
        <v>0</v>
      </c>
      <c r="BT21" s="184">
        <f t="shared" si="13"/>
        <v>0</v>
      </c>
      <c r="BU21" s="184">
        <f t="shared" si="14"/>
        <v>0</v>
      </c>
      <c r="BV21" s="184">
        <f t="shared" si="15"/>
        <v>0</v>
      </c>
    </row>
    <row r="22" spans="1:74" s="185" customFormat="1" ht="24" customHeight="1" x14ac:dyDescent="0.15">
      <c r="A22" s="176"/>
      <c r="B22" s="186"/>
      <c r="C22" s="380"/>
      <c r="D22" s="381"/>
      <c r="E22" s="382"/>
      <c r="F22" s="383"/>
      <c r="G22" s="383"/>
      <c r="H22" s="383"/>
      <c r="I22" s="383"/>
      <c r="J22" s="383"/>
      <c r="K22" s="533"/>
      <c r="L22" s="92"/>
      <c r="M22" s="93"/>
      <c r="N22" s="94"/>
      <c r="O22" s="385"/>
      <c r="P22" s="386"/>
      <c r="Q22" s="387"/>
      <c r="R22" s="188"/>
      <c r="S22" s="179" t="str">
        <f>IF(L22=$U$11,$U$11&amp;M22,IF(L22=$AD$11,$AD$11&amp;M22,IF(L22=AM8,AM8&amp;M22,IF(L22=$AV$9,$AV$9&amp;M22,IF(L22=BF9,BF9&amp;M22,IF(L22="","",$BF$9&amp;M22))))))</f>
        <v/>
      </c>
      <c r="T22" s="179"/>
      <c r="U22" s="180">
        <f t="shared" si="16"/>
        <v>0</v>
      </c>
      <c r="V22" s="180">
        <f t="shared" si="17"/>
        <v>0</v>
      </c>
      <c r="W22" s="180">
        <f t="shared" si="18"/>
        <v>0</v>
      </c>
      <c r="X22" s="180">
        <f t="shared" si="19"/>
        <v>0</v>
      </c>
      <c r="Y22" s="180">
        <f t="shared" si="20"/>
        <v>0</v>
      </c>
      <c r="Z22" s="180">
        <f t="shared" si="21"/>
        <v>0</v>
      </c>
      <c r="AA22" s="180">
        <f t="shared" si="22"/>
        <v>0</v>
      </c>
      <c r="AB22" s="180">
        <f t="shared" si="23"/>
        <v>0</v>
      </c>
      <c r="AC22" s="181"/>
      <c r="AD22" s="180">
        <f t="shared" si="0"/>
        <v>0</v>
      </c>
      <c r="AE22" s="180">
        <f t="shared" si="1"/>
        <v>0</v>
      </c>
      <c r="AF22" s="180">
        <f t="shared" si="2"/>
        <v>0</v>
      </c>
      <c r="AG22" s="180">
        <f t="shared" si="3"/>
        <v>0</v>
      </c>
      <c r="AH22" s="180">
        <f t="shared" si="4"/>
        <v>0</v>
      </c>
      <c r="AI22" s="180">
        <f t="shared" si="5"/>
        <v>0</v>
      </c>
      <c r="AJ22" s="180">
        <f t="shared" si="6"/>
        <v>0</v>
      </c>
      <c r="AK22" s="180">
        <f t="shared" si="7"/>
        <v>0</v>
      </c>
      <c r="AL22" s="181"/>
      <c r="AM22" s="180">
        <f t="shared" si="24"/>
        <v>0</v>
      </c>
      <c r="AN22" s="180">
        <f t="shared" si="25"/>
        <v>0</v>
      </c>
      <c r="AO22" s="180">
        <f t="shared" si="26"/>
        <v>0</v>
      </c>
      <c r="AP22" s="180">
        <f t="shared" si="27"/>
        <v>0</v>
      </c>
      <c r="AQ22" s="180">
        <f t="shared" si="28"/>
        <v>0</v>
      </c>
      <c r="AR22" s="180">
        <f t="shared" si="29"/>
        <v>0</v>
      </c>
      <c r="AS22" s="180">
        <f t="shared" si="30"/>
        <v>0</v>
      </c>
      <c r="AT22" s="180">
        <f t="shared" si="31"/>
        <v>0</v>
      </c>
      <c r="AU22" s="181"/>
      <c r="AV22" s="180">
        <f t="shared" si="32"/>
        <v>0</v>
      </c>
      <c r="AW22" s="180">
        <f t="shared" si="33"/>
        <v>0</v>
      </c>
      <c r="AX22" s="180">
        <f t="shared" si="34"/>
        <v>0</v>
      </c>
      <c r="AY22" s="180">
        <f t="shared" si="35"/>
        <v>0</v>
      </c>
      <c r="AZ22" s="180">
        <f t="shared" si="36"/>
        <v>0</v>
      </c>
      <c r="BA22" s="180">
        <f t="shared" si="37"/>
        <v>0</v>
      </c>
      <c r="BB22" s="180">
        <f t="shared" si="38"/>
        <v>0</v>
      </c>
      <c r="BC22" s="180">
        <f t="shared" si="39"/>
        <v>0</v>
      </c>
      <c r="BD22" s="146"/>
      <c r="BE22" s="182">
        <f t="shared" si="40"/>
        <v>0</v>
      </c>
      <c r="BF22" s="182">
        <f t="shared" si="41"/>
        <v>0</v>
      </c>
      <c r="BG22" s="182">
        <f t="shared" si="42"/>
        <v>0</v>
      </c>
      <c r="BH22" s="182">
        <f t="shared" si="43"/>
        <v>0</v>
      </c>
      <c r="BI22" s="182">
        <f t="shared" si="44"/>
        <v>0</v>
      </c>
      <c r="BJ22" s="182">
        <f t="shared" si="45"/>
        <v>0</v>
      </c>
      <c r="BK22" s="182">
        <f t="shared" si="46"/>
        <v>0</v>
      </c>
      <c r="BL22" s="182">
        <f t="shared" si="47"/>
        <v>0</v>
      </c>
      <c r="BM22" s="182">
        <f t="shared" si="48"/>
        <v>0</v>
      </c>
      <c r="BN22" s="183"/>
      <c r="BO22" s="184">
        <f t="shared" si="8"/>
        <v>0</v>
      </c>
      <c r="BP22" s="184">
        <f t="shared" si="9"/>
        <v>0</v>
      </c>
      <c r="BQ22" s="184">
        <f t="shared" si="10"/>
        <v>0</v>
      </c>
      <c r="BR22" s="184">
        <f t="shared" si="11"/>
        <v>0</v>
      </c>
      <c r="BS22" s="184">
        <f t="shared" si="12"/>
        <v>0</v>
      </c>
      <c r="BT22" s="184">
        <f t="shared" si="13"/>
        <v>0</v>
      </c>
      <c r="BU22" s="184">
        <f t="shared" si="14"/>
        <v>0</v>
      </c>
      <c r="BV22" s="184">
        <f t="shared" si="15"/>
        <v>0</v>
      </c>
    </row>
    <row r="23" spans="1:74" s="185" customFormat="1" ht="24" customHeight="1" x14ac:dyDescent="0.15">
      <c r="A23" s="176"/>
      <c r="B23" s="186"/>
      <c r="C23" s="380"/>
      <c r="D23" s="381"/>
      <c r="E23" s="382"/>
      <c r="F23" s="383"/>
      <c r="G23" s="383"/>
      <c r="H23" s="383"/>
      <c r="I23" s="383"/>
      <c r="J23" s="383"/>
      <c r="K23" s="533"/>
      <c r="L23" s="92"/>
      <c r="M23" s="93"/>
      <c r="N23" s="94"/>
      <c r="O23" s="385"/>
      <c r="P23" s="386"/>
      <c r="Q23" s="387"/>
      <c r="R23" s="178"/>
      <c r="S23" s="179" t="str">
        <f>IF(L23=$U$11,$U$11&amp;M23,IF(L23=$AD$11,$AD$11&amp;M23,IF(L23=AM8,AM8&amp;M23,IF(L23=$AV$9,$AV$9&amp;M23,IF(L23=BF9,BF9&amp;M23,IF(L23="","",$BF$9&amp;M23))))))</f>
        <v/>
      </c>
      <c r="T23" s="179"/>
      <c r="U23" s="180">
        <f t="shared" si="16"/>
        <v>0</v>
      </c>
      <c r="V23" s="180">
        <f t="shared" si="17"/>
        <v>0</v>
      </c>
      <c r="W23" s="180">
        <f t="shared" si="18"/>
        <v>0</v>
      </c>
      <c r="X23" s="180">
        <f t="shared" si="19"/>
        <v>0</v>
      </c>
      <c r="Y23" s="180">
        <f t="shared" si="20"/>
        <v>0</v>
      </c>
      <c r="Z23" s="180">
        <f t="shared" si="21"/>
        <v>0</v>
      </c>
      <c r="AA23" s="180">
        <f t="shared" si="22"/>
        <v>0</v>
      </c>
      <c r="AB23" s="180">
        <f t="shared" si="23"/>
        <v>0</v>
      </c>
      <c r="AC23" s="181"/>
      <c r="AD23" s="180">
        <f t="shared" si="0"/>
        <v>0</v>
      </c>
      <c r="AE23" s="180">
        <f t="shared" si="1"/>
        <v>0</v>
      </c>
      <c r="AF23" s="180">
        <f t="shared" si="2"/>
        <v>0</v>
      </c>
      <c r="AG23" s="180">
        <f t="shared" si="3"/>
        <v>0</v>
      </c>
      <c r="AH23" s="180">
        <f t="shared" si="4"/>
        <v>0</v>
      </c>
      <c r="AI23" s="180">
        <f t="shared" si="5"/>
        <v>0</v>
      </c>
      <c r="AJ23" s="180">
        <f t="shared" si="6"/>
        <v>0</v>
      </c>
      <c r="AK23" s="180">
        <f t="shared" si="7"/>
        <v>0</v>
      </c>
      <c r="AL23" s="181"/>
      <c r="AM23" s="180">
        <f t="shared" si="24"/>
        <v>0</v>
      </c>
      <c r="AN23" s="180">
        <f t="shared" si="25"/>
        <v>0</v>
      </c>
      <c r="AO23" s="180">
        <f t="shared" si="26"/>
        <v>0</v>
      </c>
      <c r="AP23" s="180">
        <f t="shared" si="27"/>
        <v>0</v>
      </c>
      <c r="AQ23" s="180">
        <f t="shared" si="28"/>
        <v>0</v>
      </c>
      <c r="AR23" s="180">
        <f t="shared" si="29"/>
        <v>0</v>
      </c>
      <c r="AS23" s="180">
        <f t="shared" si="30"/>
        <v>0</v>
      </c>
      <c r="AT23" s="180">
        <f t="shared" si="31"/>
        <v>0</v>
      </c>
      <c r="AU23" s="181"/>
      <c r="AV23" s="180">
        <f t="shared" si="32"/>
        <v>0</v>
      </c>
      <c r="AW23" s="180">
        <f t="shared" si="33"/>
        <v>0</v>
      </c>
      <c r="AX23" s="180">
        <f t="shared" si="34"/>
        <v>0</v>
      </c>
      <c r="AY23" s="180">
        <f t="shared" si="35"/>
        <v>0</v>
      </c>
      <c r="AZ23" s="180">
        <f t="shared" si="36"/>
        <v>0</v>
      </c>
      <c r="BA23" s="180">
        <f t="shared" si="37"/>
        <v>0</v>
      </c>
      <c r="BB23" s="180">
        <f t="shared" si="38"/>
        <v>0</v>
      </c>
      <c r="BC23" s="180">
        <f t="shared" si="39"/>
        <v>0</v>
      </c>
      <c r="BD23" s="146"/>
      <c r="BE23" s="182">
        <f t="shared" si="40"/>
        <v>0</v>
      </c>
      <c r="BF23" s="182">
        <f t="shared" si="41"/>
        <v>0</v>
      </c>
      <c r="BG23" s="182">
        <f t="shared" si="42"/>
        <v>0</v>
      </c>
      <c r="BH23" s="182">
        <f t="shared" si="43"/>
        <v>0</v>
      </c>
      <c r="BI23" s="182">
        <f t="shared" si="44"/>
        <v>0</v>
      </c>
      <c r="BJ23" s="182">
        <f t="shared" si="45"/>
        <v>0</v>
      </c>
      <c r="BK23" s="182">
        <f t="shared" si="46"/>
        <v>0</v>
      </c>
      <c r="BL23" s="182">
        <f t="shared" si="47"/>
        <v>0</v>
      </c>
      <c r="BM23" s="182">
        <f t="shared" si="48"/>
        <v>0</v>
      </c>
      <c r="BN23" s="183"/>
      <c r="BO23" s="184">
        <f t="shared" si="8"/>
        <v>0</v>
      </c>
      <c r="BP23" s="184">
        <f t="shared" si="9"/>
        <v>0</v>
      </c>
      <c r="BQ23" s="184">
        <f t="shared" si="10"/>
        <v>0</v>
      </c>
      <c r="BR23" s="184">
        <f t="shared" si="11"/>
        <v>0</v>
      </c>
      <c r="BS23" s="184">
        <f t="shared" si="12"/>
        <v>0</v>
      </c>
      <c r="BT23" s="184">
        <f t="shared" si="13"/>
        <v>0</v>
      </c>
      <c r="BU23" s="184">
        <f t="shared" si="14"/>
        <v>0</v>
      </c>
      <c r="BV23" s="184">
        <f t="shared" si="15"/>
        <v>0</v>
      </c>
    </row>
    <row r="24" spans="1:74" s="185" customFormat="1" ht="24" customHeight="1" x14ac:dyDescent="0.15">
      <c r="A24" s="176"/>
      <c r="B24" s="186"/>
      <c r="C24" s="380"/>
      <c r="D24" s="381"/>
      <c r="E24" s="382"/>
      <c r="F24" s="383"/>
      <c r="G24" s="383"/>
      <c r="H24" s="383"/>
      <c r="I24" s="383"/>
      <c r="J24" s="383"/>
      <c r="K24" s="533"/>
      <c r="L24" s="92"/>
      <c r="M24" s="93"/>
      <c r="N24" s="94"/>
      <c r="O24" s="385"/>
      <c r="P24" s="386"/>
      <c r="Q24" s="387"/>
      <c r="R24" s="178"/>
      <c r="S24" s="179" t="str">
        <f>IF(L24=$U$11,$U$11&amp;M24,IF(L24=$AD$11,$AD$11&amp;M24,IF(L24=AM8,AM8&amp;M24,IF(L24=$AV$9,$AV$9&amp;M24,IF(L24=BF9,BF9&amp;M24,IF(L24="","",$BF$9&amp;M24))))))</f>
        <v/>
      </c>
      <c r="T24" s="179"/>
      <c r="U24" s="180">
        <f t="shared" si="16"/>
        <v>0</v>
      </c>
      <c r="V24" s="180">
        <f t="shared" si="17"/>
        <v>0</v>
      </c>
      <c r="W24" s="180">
        <f t="shared" si="18"/>
        <v>0</v>
      </c>
      <c r="X24" s="180">
        <f t="shared" si="19"/>
        <v>0</v>
      </c>
      <c r="Y24" s="180">
        <f t="shared" si="20"/>
        <v>0</v>
      </c>
      <c r="Z24" s="180">
        <f t="shared" si="21"/>
        <v>0</v>
      </c>
      <c r="AA24" s="180">
        <f t="shared" si="22"/>
        <v>0</v>
      </c>
      <c r="AB24" s="180">
        <f t="shared" si="23"/>
        <v>0</v>
      </c>
      <c r="AC24" s="181"/>
      <c r="AD24" s="180">
        <f t="shared" si="0"/>
        <v>0</v>
      </c>
      <c r="AE24" s="180">
        <f t="shared" si="1"/>
        <v>0</v>
      </c>
      <c r="AF24" s="180">
        <f t="shared" si="2"/>
        <v>0</v>
      </c>
      <c r="AG24" s="180">
        <f t="shared" si="3"/>
        <v>0</v>
      </c>
      <c r="AH24" s="180">
        <f t="shared" si="4"/>
        <v>0</v>
      </c>
      <c r="AI24" s="180">
        <f t="shared" si="5"/>
        <v>0</v>
      </c>
      <c r="AJ24" s="180">
        <f t="shared" si="6"/>
        <v>0</v>
      </c>
      <c r="AK24" s="180">
        <f t="shared" si="7"/>
        <v>0</v>
      </c>
      <c r="AL24" s="181"/>
      <c r="AM24" s="180">
        <f t="shared" si="24"/>
        <v>0</v>
      </c>
      <c r="AN24" s="180">
        <f t="shared" si="25"/>
        <v>0</v>
      </c>
      <c r="AO24" s="180">
        <f t="shared" si="26"/>
        <v>0</v>
      </c>
      <c r="AP24" s="180">
        <f t="shared" si="27"/>
        <v>0</v>
      </c>
      <c r="AQ24" s="180">
        <f t="shared" si="28"/>
        <v>0</v>
      </c>
      <c r="AR24" s="180">
        <f t="shared" si="29"/>
        <v>0</v>
      </c>
      <c r="AS24" s="180">
        <f t="shared" si="30"/>
        <v>0</v>
      </c>
      <c r="AT24" s="180">
        <f t="shared" si="31"/>
        <v>0</v>
      </c>
      <c r="AU24" s="181"/>
      <c r="AV24" s="180">
        <f t="shared" si="32"/>
        <v>0</v>
      </c>
      <c r="AW24" s="180">
        <f t="shared" si="33"/>
        <v>0</v>
      </c>
      <c r="AX24" s="180">
        <f t="shared" si="34"/>
        <v>0</v>
      </c>
      <c r="AY24" s="180">
        <f t="shared" si="35"/>
        <v>0</v>
      </c>
      <c r="AZ24" s="180">
        <f t="shared" si="36"/>
        <v>0</v>
      </c>
      <c r="BA24" s="180">
        <f t="shared" si="37"/>
        <v>0</v>
      </c>
      <c r="BB24" s="180">
        <f t="shared" si="38"/>
        <v>0</v>
      </c>
      <c r="BC24" s="180">
        <f t="shared" si="39"/>
        <v>0</v>
      </c>
      <c r="BD24" s="146"/>
      <c r="BE24" s="182">
        <f t="shared" si="40"/>
        <v>0</v>
      </c>
      <c r="BF24" s="182">
        <f t="shared" si="41"/>
        <v>0</v>
      </c>
      <c r="BG24" s="182">
        <f t="shared" si="42"/>
        <v>0</v>
      </c>
      <c r="BH24" s="182">
        <f t="shared" si="43"/>
        <v>0</v>
      </c>
      <c r="BI24" s="182">
        <f t="shared" si="44"/>
        <v>0</v>
      </c>
      <c r="BJ24" s="182">
        <f t="shared" si="45"/>
        <v>0</v>
      </c>
      <c r="BK24" s="182">
        <f t="shared" si="46"/>
        <v>0</v>
      </c>
      <c r="BL24" s="182">
        <f t="shared" si="47"/>
        <v>0</v>
      </c>
      <c r="BM24" s="182">
        <f t="shared" si="48"/>
        <v>0</v>
      </c>
      <c r="BN24" s="183"/>
      <c r="BO24" s="184">
        <f t="shared" si="8"/>
        <v>0</v>
      </c>
      <c r="BP24" s="184">
        <f t="shared" si="9"/>
        <v>0</v>
      </c>
      <c r="BQ24" s="184">
        <f t="shared" si="10"/>
        <v>0</v>
      </c>
      <c r="BR24" s="184">
        <f t="shared" si="11"/>
        <v>0</v>
      </c>
      <c r="BS24" s="184">
        <f t="shared" si="12"/>
        <v>0</v>
      </c>
      <c r="BT24" s="184">
        <f t="shared" si="13"/>
        <v>0</v>
      </c>
      <c r="BU24" s="184">
        <f t="shared" si="14"/>
        <v>0</v>
      </c>
      <c r="BV24" s="184">
        <f t="shared" si="15"/>
        <v>0</v>
      </c>
    </row>
    <row r="25" spans="1:74" s="185" customFormat="1" ht="24" customHeight="1" x14ac:dyDescent="0.15">
      <c r="A25" s="176"/>
      <c r="B25" s="186"/>
      <c r="C25" s="380"/>
      <c r="D25" s="381"/>
      <c r="E25" s="382"/>
      <c r="F25" s="383"/>
      <c r="G25" s="383"/>
      <c r="H25" s="383"/>
      <c r="I25" s="383"/>
      <c r="J25" s="383"/>
      <c r="K25" s="533"/>
      <c r="L25" s="92"/>
      <c r="M25" s="93"/>
      <c r="N25" s="94"/>
      <c r="O25" s="385"/>
      <c r="P25" s="386"/>
      <c r="Q25" s="387"/>
      <c r="R25" s="178"/>
      <c r="S25" s="179" t="str">
        <f>IF(L25=$U$11,$U$11&amp;M25,IF(L25=$AD$11,$AD$11&amp;M25,IF(L25=AM8,AM8&amp;M25,IF(L25=$AV$9,$AV$9&amp;M25,IF(L25=BF9,BF9&amp;M25,IF(L25="","",$BF$9&amp;M25))))))</f>
        <v/>
      </c>
      <c r="T25" s="179"/>
      <c r="U25" s="180">
        <f t="shared" si="16"/>
        <v>0</v>
      </c>
      <c r="V25" s="180">
        <f t="shared" si="17"/>
        <v>0</v>
      </c>
      <c r="W25" s="180">
        <f t="shared" si="18"/>
        <v>0</v>
      </c>
      <c r="X25" s="180">
        <f t="shared" si="19"/>
        <v>0</v>
      </c>
      <c r="Y25" s="180">
        <f t="shared" si="20"/>
        <v>0</v>
      </c>
      <c r="Z25" s="180">
        <f t="shared" si="21"/>
        <v>0</v>
      </c>
      <c r="AA25" s="180">
        <f t="shared" si="22"/>
        <v>0</v>
      </c>
      <c r="AB25" s="180">
        <f t="shared" si="23"/>
        <v>0</v>
      </c>
      <c r="AC25" s="181"/>
      <c r="AD25" s="180">
        <f t="shared" si="0"/>
        <v>0</v>
      </c>
      <c r="AE25" s="180">
        <f t="shared" si="1"/>
        <v>0</v>
      </c>
      <c r="AF25" s="180">
        <f t="shared" si="2"/>
        <v>0</v>
      </c>
      <c r="AG25" s="180">
        <f t="shared" si="3"/>
        <v>0</v>
      </c>
      <c r="AH25" s="180">
        <f t="shared" si="4"/>
        <v>0</v>
      </c>
      <c r="AI25" s="180">
        <f t="shared" si="5"/>
        <v>0</v>
      </c>
      <c r="AJ25" s="180">
        <f t="shared" si="6"/>
        <v>0</v>
      </c>
      <c r="AK25" s="180">
        <f t="shared" si="7"/>
        <v>0</v>
      </c>
      <c r="AL25" s="181"/>
      <c r="AM25" s="180">
        <f t="shared" si="24"/>
        <v>0</v>
      </c>
      <c r="AN25" s="180">
        <f t="shared" si="25"/>
        <v>0</v>
      </c>
      <c r="AO25" s="180">
        <f t="shared" si="26"/>
        <v>0</v>
      </c>
      <c r="AP25" s="180">
        <f t="shared" si="27"/>
        <v>0</v>
      </c>
      <c r="AQ25" s="180">
        <f t="shared" si="28"/>
        <v>0</v>
      </c>
      <c r="AR25" s="180">
        <f t="shared" si="29"/>
        <v>0</v>
      </c>
      <c r="AS25" s="180">
        <f t="shared" si="30"/>
        <v>0</v>
      </c>
      <c r="AT25" s="180">
        <f t="shared" si="31"/>
        <v>0</v>
      </c>
      <c r="AU25" s="181"/>
      <c r="AV25" s="180">
        <f t="shared" si="32"/>
        <v>0</v>
      </c>
      <c r="AW25" s="180">
        <f t="shared" si="33"/>
        <v>0</v>
      </c>
      <c r="AX25" s="180">
        <f t="shared" si="34"/>
        <v>0</v>
      </c>
      <c r="AY25" s="180">
        <f t="shared" si="35"/>
        <v>0</v>
      </c>
      <c r="AZ25" s="180">
        <f t="shared" si="36"/>
        <v>0</v>
      </c>
      <c r="BA25" s="180">
        <f t="shared" si="37"/>
        <v>0</v>
      </c>
      <c r="BB25" s="180">
        <f t="shared" si="38"/>
        <v>0</v>
      </c>
      <c r="BC25" s="180">
        <f t="shared" si="39"/>
        <v>0</v>
      </c>
      <c r="BD25" s="146"/>
      <c r="BE25" s="182">
        <f t="shared" si="40"/>
        <v>0</v>
      </c>
      <c r="BF25" s="182">
        <f t="shared" si="41"/>
        <v>0</v>
      </c>
      <c r="BG25" s="182">
        <f t="shared" si="42"/>
        <v>0</v>
      </c>
      <c r="BH25" s="182">
        <f t="shared" si="43"/>
        <v>0</v>
      </c>
      <c r="BI25" s="182">
        <f t="shared" si="44"/>
        <v>0</v>
      </c>
      <c r="BJ25" s="182">
        <f t="shared" si="45"/>
        <v>0</v>
      </c>
      <c r="BK25" s="182">
        <f t="shared" si="46"/>
        <v>0</v>
      </c>
      <c r="BL25" s="182">
        <f t="shared" si="47"/>
        <v>0</v>
      </c>
      <c r="BM25" s="182">
        <f t="shared" si="48"/>
        <v>0</v>
      </c>
      <c r="BN25" s="183"/>
      <c r="BO25" s="184">
        <f t="shared" si="8"/>
        <v>0</v>
      </c>
      <c r="BP25" s="184">
        <f t="shared" si="9"/>
        <v>0</v>
      </c>
      <c r="BQ25" s="184">
        <f t="shared" si="10"/>
        <v>0</v>
      </c>
      <c r="BR25" s="184">
        <f t="shared" si="11"/>
        <v>0</v>
      </c>
      <c r="BS25" s="184">
        <f t="shared" si="12"/>
        <v>0</v>
      </c>
      <c r="BT25" s="184">
        <f t="shared" si="13"/>
        <v>0</v>
      </c>
      <c r="BU25" s="184">
        <f t="shared" si="14"/>
        <v>0</v>
      </c>
      <c r="BV25" s="184">
        <f t="shared" si="15"/>
        <v>0</v>
      </c>
    </row>
    <row r="26" spans="1:74" s="185" customFormat="1" ht="24" customHeight="1" x14ac:dyDescent="0.15">
      <c r="A26" s="176"/>
      <c r="B26" s="187"/>
      <c r="C26" s="380"/>
      <c r="D26" s="381"/>
      <c r="E26" s="382"/>
      <c r="F26" s="383"/>
      <c r="G26" s="383"/>
      <c r="H26" s="383"/>
      <c r="I26" s="383"/>
      <c r="J26" s="383"/>
      <c r="K26" s="533"/>
      <c r="L26" s="92"/>
      <c r="M26" s="93"/>
      <c r="N26" s="94"/>
      <c r="O26" s="385"/>
      <c r="P26" s="386"/>
      <c r="Q26" s="387"/>
      <c r="R26" s="178"/>
      <c r="S26" s="179" t="str">
        <f>IF(L26=$U$11,$U$11&amp;M26,IF(L26=$AD$11,$AD$11&amp;M26,IF(L26=AM8,AM8&amp;M26,IF(L26=$AV$9,$AV$9&amp;M26,IF(L26=BF9,BF9&amp;M26,IF(L26="","",$BF$9&amp;M26))))))</f>
        <v/>
      </c>
      <c r="T26" s="179"/>
      <c r="U26" s="180">
        <f t="shared" si="16"/>
        <v>0</v>
      </c>
      <c r="V26" s="180">
        <f t="shared" si="17"/>
        <v>0</v>
      </c>
      <c r="W26" s="180">
        <f t="shared" si="18"/>
        <v>0</v>
      </c>
      <c r="X26" s="180">
        <f t="shared" si="19"/>
        <v>0</v>
      </c>
      <c r="Y26" s="180">
        <f t="shared" si="20"/>
        <v>0</v>
      </c>
      <c r="Z26" s="180">
        <f t="shared" si="21"/>
        <v>0</v>
      </c>
      <c r="AA26" s="180">
        <f t="shared" si="22"/>
        <v>0</v>
      </c>
      <c r="AB26" s="180">
        <f t="shared" si="23"/>
        <v>0</v>
      </c>
      <c r="AC26" s="181"/>
      <c r="AD26" s="180">
        <f t="shared" si="0"/>
        <v>0</v>
      </c>
      <c r="AE26" s="180">
        <f t="shared" si="1"/>
        <v>0</v>
      </c>
      <c r="AF26" s="180">
        <f t="shared" si="2"/>
        <v>0</v>
      </c>
      <c r="AG26" s="180">
        <f t="shared" si="3"/>
        <v>0</v>
      </c>
      <c r="AH26" s="180">
        <f t="shared" si="4"/>
        <v>0</v>
      </c>
      <c r="AI26" s="180">
        <f t="shared" si="5"/>
        <v>0</v>
      </c>
      <c r="AJ26" s="180">
        <f t="shared" si="6"/>
        <v>0</v>
      </c>
      <c r="AK26" s="180">
        <f t="shared" si="7"/>
        <v>0</v>
      </c>
      <c r="AL26" s="181"/>
      <c r="AM26" s="180">
        <f t="shared" si="24"/>
        <v>0</v>
      </c>
      <c r="AN26" s="180">
        <f t="shared" si="25"/>
        <v>0</v>
      </c>
      <c r="AO26" s="180">
        <f t="shared" si="26"/>
        <v>0</v>
      </c>
      <c r="AP26" s="180">
        <f t="shared" si="27"/>
        <v>0</v>
      </c>
      <c r="AQ26" s="180">
        <f t="shared" si="28"/>
        <v>0</v>
      </c>
      <c r="AR26" s="180">
        <f t="shared" si="29"/>
        <v>0</v>
      </c>
      <c r="AS26" s="180">
        <f t="shared" si="30"/>
        <v>0</v>
      </c>
      <c r="AT26" s="180">
        <f t="shared" si="31"/>
        <v>0</v>
      </c>
      <c r="AU26" s="181"/>
      <c r="AV26" s="180">
        <f t="shared" si="32"/>
        <v>0</v>
      </c>
      <c r="AW26" s="180">
        <f t="shared" si="33"/>
        <v>0</v>
      </c>
      <c r="AX26" s="180">
        <f t="shared" si="34"/>
        <v>0</v>
      </c>
      <c r="AY26" s="180">
        <f t="shared" si="35"/>
        <v>0</v>
      </c>
      <c r="AZ26" s="180">
        <f t="shared" si="36"/>
        <v>0</v>
      </c>
      <c r="BA26" s="180">
        <f t="shared" si="37"/>
        <v>0</v>
      </c>
      <c r="BB26" s="180">
        <f t="shared" si="38"/>
        <v>0</v>
      </c>
      <c r="BC26" s="180">
        <f t="shared" si="39"/>
        <v>0</v>
      </c>
      <c r="BD26" s="146"/>
      <c r="BE26" s="182">
        <f t="shared" si="40"/>
        <v>0</v>
      </c>
      <c r="BF26" s="182">
        <f t="shared" si="41"/>
        <v>0</v>
      </c>
      <c r="BG26" s="182">
        <f t="shared" si="42"/>
        <v>0</v>
      </c>
      <c r="BH26" s="182">
        <f t="shared" si="43"/>
        <v>0</v>
      </c>
      <c r="BI26" s="182">
        <f t="shared" si="44"/>
        <v>0</v>
      </c>
      <c r="BJ26" s="182">
        <f t="shared" si="45"/>
        <v>0</v>
      </c>
      <c r="BK26" s="182">
        <f t="shared" si="46"/>
        <v>0</v>
      </c>
      <c r="BL26" s="182">
        <f t="shared" si="47"/>
        <v>0</v>
      </c>
      <c r="BM26" s="182">
        <f t="shared" si="48"/>
        <v>0</v>
      </c>
      <c r="BN26" s="183"/>
      <c r="BO26" s="184">
        <f t="shared" si="8"/>
        <v>0</v>
      </c>
      <c r="BP26" s="184">
        <f t="shared" si="9"/>
        <v>0</v>
      </c>
      <c r="BQ26" s="184">
        <f t="shared" si="10"/>
        <v>0</v>
      </c>
      <c r="BR26" s="184">
        <f t="shared" si="11"/>
        <v>0</v>
      </c>
      <c r="BS26" s="184">
        <f t="shared" si="12"/>
        <v>0</v>
      </c>
      <c r="BT26" s="184">
        <f t="shared" si="13"/>
        <v>0</v>
      </c>
      <c r="BU26" s="184">
        <f t="shared" si="14"/>
        <v>0</v>
      </c>
      <c r="BV26" s="184">
        <f t="shared" si="15"/>
        <v>0</v>
      </c>
    </row>
    <row r="27" spans="1:74" s="185" customFormat="1" ht="24" customHeight="1" x14ac:dyDescent="0.15">
      <c r="A27" s="176"/>
      <c r="B27" s="186"/>
      <c r="C27" s="380"/>
      <c r="D27" s="381"/>
      <c r="E27" s="382"/>
      <c r="F27" s="383"/>
      <c r="G27" s="383"/>
      <c r="H27" s="383"/>
      <c r="I27" s="383"/>
      <c r="J27" s="383"/>
      <c r="K27" s="533"/>
      <c r="L27" s="92"/>
      <c r="M27" s="93"/>
      <c r="N27" s="94"/>
      <c r="O27" s="385"/>
      <c r="P27" s="386"/>
      <c r="Q27" s="387"/>
      <c r="R27" s="178"/>
      <c r="S27" s="179" t="str">
        <f>IF(L27=$U$11,$U$11&amp;M27,IF(L27=$AD$11,$AD$11&amp;M27,IF(L27=AM8,AM8&amp;M27,IF(L27=$AV$9,$AV$9&amp;M27,IF(L27=BF9,BF9&amp;M27,IF(L27="","",$BF$9&amp;M27))))))</f>
        <v/>
      </c>
      <c r="T27" s="179"/>
      <c r="U27" s="180">
        <f t="shared" si="16"/>
        <v>0</v>
      </c>
      <c r="V27" s="180">
        <f t="shared" si="17"/>
        <v>0</v>
      </c>
      <c r="W27" s="180">
        <f t="shared" si="18"/>
        <v>0</v>
      </c>
      <c r="X27" s="180">
        <f t="shared" si="19"/>
        <v>0</v>
      </c>
      <c r="Y27" s="180">
        <f t="shared" si="20"/>
        <v>0</v>
      </c>
      <c r="Z27" s="180">
        <f t="shared" si="21"/>
        <v>0</v>
      </c>
      <c r="AA27" s="180">
        <f t="shared" si="22"/>
        <v>0</v>
      </c>
      <c r="AB27" s="180">
        <f t="shared" si="23"/>
        <v>0</v>
      </c>
      <c r="AC27" s="181"/>
      <c r="AD27" s="180">
        <f t="shared" si="0"/>
        <v>0</v>
      </c>
      <c r="AE27" s="180">
        <f t="shared" si="1"/>
        <v>0</v>
      </c>
      <c r="AF27" s="180">
        <f t="shared" si="2"/>
        <v>0</v>
      </c>
      <c r="AG27" s="180">
        <f t="shared" si="3"/>
        <v>0</v>
      </c>
      <c r="AH27" s="180">
        <f t="shared" si="4"/>
        <v>0</v>
      </c>
      <c r="AI27" s="180">
        <f t="shared" si="5"/>
        <v>0</v>
      </c>
      <c r="AJ27" s="180">
        <f t="shared" si="6"/>
        <v>0</v>
      </c>
      <c r="AK27" s="180">
        <f t="shared" si="7"/>
        <v>0</v>
      </c>
      <c r="AL27" s="181"/>
      <c r="AM27" s="180">
        <f t="shared" si="24"/>
        <v>0</v>
      </c>
      <c r="AN27" s="180">
        <f t="shared" si="25"/>
        <v>0</v>
      </c>
      <c r="AO27" s="180">
        <f t="shared" si="26"/>
        <v>0</v>
      </c>
      <c r="AP27" s="180">
        <f t="shared" si="27"/>
        <v>0</v>
      </c>
      <c r="AQ27" s="180">
        <f t="shared" si="28"/>
        <v>0</v>
      </c>
      <c r="AR27" s="180">
        <f t="shared" si="29"/>
        <v>0</v>
      </c>
      <c r="AS27" s="180">
        <f t="shared" si="30"/>
        <v>0</v>
      </c>
      <c r="AT27" s="180">
        <f t="shared" si="31"/>
        <v>0</v>
      </c>
      <c r="AU27" s="181"/>
      <c r="AV27" s="180">
        <f t="shared" si="32"/>
        <v>0</v>
      </c>
      <c r="AW27" s="180">
        <f t="shared" si="33"/>
        <v>0</v>
      </c>
      <c r="AX27" s="180">
        <f t="shared" si="34"/>
        <v>0</v>
      </c>
      <c r="AY27" s="180">
        <f t="shared" si="35"/>
        <v>0</v>
      </c>
      <c r="AZ27" s="180">
        <f t="shared" si="36"/>
        <v>0</v>
      </c>
      <c r="BA27" s="180">
        <f t="shared" si="37"/>
        <v>0</v>
      </c>
      <c r="BB27" s="180">
        <f t="shared" si="38"/>
        <v>0</v>
      </c>
      <c r="BC27" s="180">
        <f t="shared" si="39"/>
        <v>0</v>
      </c>
      <c r="BD27" s="146"/>
      <c r="BE27" s="182">
        <f t="shared" si="40"/>
        <v>0</v>
      </c>
      <c r="BF27" s="182">
        <f t="shared" si="41"/>
        <v>0</v>
      </c>
      <c r="BG27" s="182">
        <f t="shared" si="42"/>
        <v>0</v>
      </c>
      <c r="BH27" s="182">
        <f t="shared" si="43"/>
        <v>0</v>
      </c>
      <c r="BI27" s="182">
        <f t="shared" si="44"/>
        <v>0</v>
      </c>
      <c r="BJ27" s="182">
        <f t="shared" si="45"/>
        <v>0</v>
      </c>
      <c r="BK27" s="182">
        <f t="shared" si="46"/>
        <v>0</v>
      </c>
      <c r="BL27" s="182">
        <f t="shared" si="47"/>
        <v>0</v>
      </c>
      <c r="BM27" s="182">
        <f t="shared" si="48"/>
        <v>0</v>
      </c>
      <c r="BN27" s="183"/>
      <c r="BO27" s="184">
        <f t="shared" si="8"/>
        <v>0</v>
      </c>
      <c r="BP27" s="184">
        <f t="shared" si="9"/>
        <v>0</v>
      </c>
      <c r="BQ27" s="184">
        <f t="shared" si="10"/>
        <v>0</v>
      </c>
      <c r="BR27" s="184">
        <f t="shared" si="11"/>
        <v>0</v>
      </c>
      <c r="BS27" s="184">
        <f t="shared" si="12"/>
        <v>0</v>
      </c>
      <c r="BT27" s="184">
        <f t="shared" si="13"/>
        <v>0</v>
      </c>
      <c r="BU27" s="184">
        <f t="shared" si="14"/>
        <v>0</v>
      </c>
      <c r="BV27" s="184">
        <f t="shared" si="15"/>
        <v>0</v>
      </c>
    </row>
    <row r="28" spans="1:74" s="185" customFormat="1" ht="24" customHeight="1" x14ac:dyDescent="0.15">
      <c r="A28" s="176"/>
      <c r="B28" s="187"/>
      <c r="C28" s="380"/>
      <c r="D28" s="381"/>
      <c r="E28" s="382"/>
      <c r="F28" s="383"/>
      <c r="G28" s="383"/>
      <c r="H28" s="383"/>
      <c r="I28" s="383"/>
      <c r="J28" s="383"/>
      <c r="K28" s="533"/>
      <c r="L28" s="92"/>
      <c r="M28" s="93"/>
      <c r="N28" s="94"/>
      <c r="O28" s="385"/>
      <c r="P28" s="386"/>
      <c r="Q28" s="387"/>
      <c r="R28" s="178"/>
      <c r="S28" s="179" t="str">
        <f>IF(L28=$U$11,$U$11&amp;M28,IF(L28=$AD$11,$AD$11&amp;M28,IF(L28=AM8,AM8&amp;M28,IF(L28=$AV$9,$AV$9&amp;M28,IF(L28=BF9,BF9&amp;M28,IF(L28="","",$BF$9&amp;M28))))))</f>
        <v/>
      </c>
      <c r="T28" s="179"/>
      <c r="U28" s="180">
        <f t="shared" si="16"/>
        <v>0</v>
      </c>
      <c r="V28" s="180">
        <f t="shared" si="17"/>
        <v>0</v>
      </c>
      <c r="W28" s="180">
        <f t="shared" si="18"/>
        <v>0</v>
      </c>
      <c r="X28" s="180">
        <f t="shared" si="19"/>
        <v>0</v>
      </c>
      <c r="Y28" s="180">
        <f t="shared" si="20"/>
        <v>0</v>
      </c>
      <c r="Z28" s="180">
        <f t="shared" si="21"/>
        <v>0</v>
      </c>
      <c r="AA28" s="180">
        <f t="shared" si="22"/>
        <v>0</v>
      </c>
      <c r="AB28" s="180">
        <f t="shared" si="23"/>
        <v>0</v>
      </c>
      <c r="AC28" s="181"/>
      <c r="AD28" s="180">
        <f t="shared" si="0"/>
        <v>0</v>
      </c>
      <c r="AE28" s="180">
        <f t="shared" si="1"/>
        <v>0</v>
      </c>
      <c r="AF28" s="180">
        <f t="shared" si="2"/>
        <v>0</v>
      </c>
      <c r="AG28" s="180">
        <f t="shared" si="3"/>
        <v>0</v>
      </c>
      <c r="AH28" s="180">
        <f t="shared" si="4"/>
        <v>0</v>
      </c>
      <c r="AI28" s="180">
        <f t="shared" si="5"/>
        <v>0</v>
      </c>
      <c r="AJ28" s="180">
        <f t="shared" si="6"/>
        <v>0</v>
      </c>
      <c r="AK28" s="180">
        <f t="shared" si="7"/>
        <v>0</v>
      </c>
      <c r="AL28" s="181"/>
      <c r="AM28" s="180">
        <f t="shared" si="24"/>
        <v>0</v>
      </c>
      <c r="AN28" s="180">
        <f t="shared" si="25"/>
        <v>0</v>
      </c>
      <c r="AO28" s="180">
        <f t="shared" si="26"/>
        <v>0</v>
      </c>
      <c r="AP28" s="180">
        <f t="shared" si="27"/>
        <v>0</v>
      </c>
      <c r="AQ28" s="180">
        <f t="shared" si="28"/>
        <v>0</v>
      </c>
      <c r="AR28" s="180">
        <f t="shared" si="29"/>
        <v>0</v>
      </c>
      <c r="AS28" s="180">
        <f t="shared" si="30"/>
        <v>0</v>
      </c>
      <c r="AT28" s="180">
        <f t="shared" si="31"/>
        <v>0</v>
      </c>
      <c r="AU28" s="181"/>
      <c r="AV28" s="180">
        <f t="shared" si="32"/>
        <v>0</v>
      </c>
      <c r="AW28" s="180">
        <f t="shared" si="33"/>
        <v>0</v>
      </c>
      <c r="AX28" s="180">
        <f t="shared" si="34"/>
        <v>0</v>
      </c>
      <c r="AY28" s="180">
        <f t="shared" si="35"/>
        <v>0</v>
      </c>
      <c r="AZ28" s="180">
        <f t="shared" si="36"/>
        <v>0</v>
      </c>
      <c r="BA28" s="180">
        <f t="shared" si="37"/>
        <v>0</v>
      </c>
      <c r="BB28" s="180">
        <f t="shared" si="38"/>
        <v>0</v>
      </c>
      <c r="BC28" s="180">
        <f t="shared" si="39"/>
        <v>0</v>
      </c>
      <c r="BD28" s="146"/>
      <c r="BE28" s="182">
        <f t="shared" si="40"/>
        <v>0</v>
      </c>
      <c r="BF28" s="182">
        <f t="shared" si="41"/>
        <v>0</v>
      </c>
      <c r="BG28" s="182">
        <f t="shared" si="42"/>
        <v>0</v>
      </c>
      <c r="BH28" s="182">
        <f t="shared" si="43"/>
        <v>0</v>
      </c>
      <c r="BI28" s="182">
        <f t="shared" si="44"/>
        <v>0</v>
      </c>
      <c r="BJ28" s="182">
        <f t="shared" si="45"/>
        <v>0</v>
      </c>
      <c r="BK28" s="182">
        <f t="shared" si="46"/>
        <v>0</v>
      </c>
      <c r="BL28" s="182">
        <f t="shared" si="47"/>
        <v>0</v>
      </c>
      <c r="BM28" s="182">
        <f t="shared" si="48"/>
        <v>0</v>
      </c>
      <c r="BN28" s="183"/>
      <c r="BO28" s="184">
        <f t="shared" si="8"/>
        <v>0</v>
      </c>
      <c r="BP28" s="184">
        <f t="shared" si="9"/>
        <v>0</v>
      </c>
      <c r="BQ28" s="184">
        <f t="shared" si="10"/>
        <v>0</v>
      </c>
      <c r="BR28" s="184">
        <f t="shared" si="11"/>
        <v>0</v>
      </c>
      <c r="BS28" s="184">
        <f t="shared" si="12"/>
        <v>0</v>
      </c>
      <c r="BT28" s="184">
        <f t="shared" si="13"/>
        <v>0</v>
      </c>
      <c r="BU28" s="184">
        <f t="shared" si="14"/>
        <v>0</v>
      </c>
      <c r="BV28" s="184">
        <f t="shared" si="15"/>
        <v>0</v>
      </c>
    </row>
    <row r="29" spans="1:74" s="185" customFormat="1" ht="24" customHeight="1" x14ac:dyDescent="0.15">
      <c r="A29" s="176"/>
      <c r="B29" s="186"/>
      <c r="C29" s="380"/>
      <c r="D29" s="381"/>
      <c r="E29" s="382"/>
      <c r="F29" s="383"/>
      <c r="G29" s="383"/>
      <c r="H29" s="383"/>
      <c r="I29" s="383"/>
      <c r="J29" s="383"/>
      <c r="K29" s="533"/>
      <c r="L29" s="92"/>
      <c r="M29" s="93"/>
      <c r="N29" s="94"/>
      <c r="O29" s="385"/>
      <c r="P29" s="386"/>
      <c r="Q29" s="387"/>
      <c r="R29" s="178"/>
      <c r="S29" s="179" t="str">
        <f>IF(L29=$U$11,$U$11&amp;M29,IF(L29=$AD$11,$AD$11&amp;M29,IF(L29=AM8,AM8&amp;M29,IF(L29=$AV$9,$AV$9&amp;M29,IF(L29=BF9,BF9&amp;M29,IF(L29="","",$BF$9&amp;M29))))))</f>
        <v/>
      </c>
      <c r="T29" s="179"/>
      <c r="U29" s="180">
        <f t="shared" si="16"/>
        <v>0</v>
      </c>
      <c r="V29" s="180">
        <f t="shared" si="17"/>
        <v>0</v>
      </c>
      <c r="W29" s="180">
        <f t="shared" si="18"/>
        <v>0</v>
      </c>
      <c r="X29" s="180">
        <f t="shared" si="19"/>
        <v>0</v>
      </c>
      <c r="Y29" s="180">
        <f t="shared" si="20"/>
        <v>0</v>
      </c>
      <c r="Z29" s="180">
        <f t="shared" si="21"/>
        <v>0</v>
      </c>
      <c r="AA29" s="180">
        <f t="shared" si="22"/>
        <v>0</v>
      </c>
      <c r="AB29" s="180">
        <f t="shared" si="23"/>
        <v>0</v>
      </c>
      <c r="AC29" s="181"/>
      <c r="AD29" s="180">
        <f t="shared" si="0"/>
        <v>0</v>
      </c>
      <c r="AE29" s="180">
        <f t="shared" si="1"/>
        <v>0</v>
      </c>
      <c r="AF29" s="180">
        <f t="shared" si="2"/>
        <v>0</v>
      </c>
      <c r="AG29" s="180">
        <f t="shared" si="3"/>
        <v>0</v>
      </c>
      <c r="AH29" s="180">
        <f t="shared" si="4"/>
        <v>0</v>
      </c>
      <c r="AI29" s="180">
        <f t="shared" si="5"/>
        <v>0</v>
      </c>
      <c r="AJ29" s="180">
        <f t="shared" si="6"/>
        <v>0</v>
      </c>
      <c r="AK29" s="180">
        <f t="shared" si="7"/>
        <v>0</v>
      </c>
      <c r="AL29" s="181"/>
      <c r="AM29" s="180">
        <f t="shared" si="24"/>
        <v>0</v>
      </c>
      <c r="AN29" s="180">
        <f t="shared" si="25"/>
        <v>0</v>
      </c>
      <c r="AO29" s="180">
        <f t="shared" si="26"/>
        <v>0</v>
      </c>
      <c r="AP29" s="180">
        <f t="shared" si="27"/>
        <v>0</v>
      </c>
      <c r="AQ29" s="180">
        <f t="shared" si="28"/>
        <v>0</v>
      </c>
      <c r="AR29" s="180">
        <f t="shared" si="29"/>
        <v>0</v>
      </c>
      <c r="AS29" s="180">
        <f t="shared" si="30"/>
        <v>0</v>
      </c>
      <c r="AT29" s="180">
        <f t="shared" si="31"/>
        <v>0</v>
      </c>
      <c r="AU29" s="181"/>
      <c r="AV29" s="180">
        <f t="shared" si="32"/>
        <v>0</v>
      </c>
      <c r="AW29" s="180">
        <f t="shared" si="33"/>
        <v>0</v>
      </c>
      <c r="AX29" s="180">
        <f t="shared" si="34"/>
        <v>0</v>
      </c>
      <c r="AY29" s="180">
        <f t="shared" si="35"/>
        <v>0</v>
      </c>
      <c r="AZ29" s="180">
        <f t="shared" si="36"/>
        <v>0</v>
      </c>
      <c r="BA29" s="180">
        <f t="shared" si="37"/>
        <v>0</v>
      </c>
      <c r="BB29" s="180">
        <f t="shared" si="38"/>
        <v>0</v>
      </c>
      <c r="BC29" s="180">
        <f t="shared" si="39"/>
        <v>0</v>
      </c>
      <c r="BD29" s="146"/>
      <c r="BE29" s="182">
        <f t="shared" si="40"/>
        <v>0</v>
      </c>
      <c r="BF29" s="182">
        <f t="shared" si="41"/>
        <v>0</v>
      </c>
      <c r="BG29" s="182">
        <f t="shared" si="42"/>
        <v>0</v>
      </c>
      <c r="BH29" s="182">
        <f t="shared" si="43"/>
        <v>0</v>
      </c>
      <c r="BI29" s="182">
        <f t="shared" si="44"/>
        <v>0</v>
      </c>
      <c r="BJ29" s="182">
        <f t="shared" si="45"/>
        <v>0</v>
      </c>
      <c r="BK29" s="182">
        <f t="shared" si="46"/>
        <v>0</v>
      </c>
      <c r="BL29" s="182">
        <f t="shared" si="47"/>
        <v>0</v>
      </c>
      <c r="BM29" s="182">
        <f t="shared" si="48"/>
        <v>0</v>
      </c>
      <c r="BN29" s="183"/>
      <c r="BO29" s="184">
        <f t="shared" si="8"/>
        <v>0</v>
      </c>
      <c r="BP29" s="184">
        <f t="shared" si="9"/>
        <v>0</v>
      </c>
      <c r="BQ29" s="184">
        <f t="shared" si="10"/>
        <v>0</v>
      </c>
      <c r="BR29" s="184">
        <f t="shared" si="11"/>
        <v>0</v>
      </c>
      <c r="BS29" s="184">
        <f t="shared" si="12"/>
        <v>0</v>
      </c>
      <c r="BT29" s="184">
        <f t="shared" si="13"/>
        <v>0</v>
      </c>
      <c r="BU29" s="184">
        <f t="shared" si="14"/>
        <v>0</v>
      </c>
      <c r="BV29" s="184">
        <f t="shared" si="15"/>
        <v>0</v>
      </c>
    </row>
    <row r="30" spans="1:74" s="185" customFormat="1" ht="24" customHeight="1" x14ac:dyDescent="0.15">
      <c r="A30" s="176"/>
      <c r="B30" s="187"/>
      <c r="C30" s="380"/>
      <c r="D30" s="381"/>
      <c r="E30" s="382"/>
      <c r="F30" s="383"/>
      <c r="G30" s="383"/>
      <c r="H30" s="383"/>
      <c r="I30" s="383"/>
      <c r="J30" s="383"/>
      <c r="K30" s="533"/>
      <c r="L30" s="92"/>
      <c r="M30" s="93"/>
      <c r="N30" s="94"/>
      <c r="O30" s="385"/>
      <c r="P30" s="386"/>
      <c r="Q30" s="387"/>
      <c r="R30" s="178"/>
      <c r="S30" s="179" t="str">
        <f>IF(L30=$U$11,$U$11&amp;M30,IF(L30=$AD$11,$AD$11&amp;M30,IF(L30=AM8,AM8&amp;M30,IF(L30=$AV$9,$AV$9&amp;M30,IF(L30=BF9,BF9&amp;M30,IF(L30="","",$BF$9&amp;M30))))))</f>
        <v/>
      </c>
      <c r="T30" s="179"/>
      <c r="U30" s="180">
        <f t="shared" si="16"/>
        <v>0</v>
      </c>
      <c r="V30" s="180">
        <f t="shared" si="17"/>
        <v>0</v>
      </c>
      <c r="W30" s="180">
        <f t="shared" si="18"/>
        <v>0</v>
      </c>
      <c r="X30" s="180">
        <f t="shared" si="19"/>
        <v>0</v>
      </c>
      <c r="Y30" s="180">
        <f t="shared" si="20"/>
        <v>0</v>
      </c>
      <c r="Z30" s="180">
        <f t="shared" si="21"/>
        <v>0</v>
      </c>
      <c r="AA30" s="180">
        <f t="shared" si="22"/>
        <v>0</v>
      </c>
      <c r="AB30" s="180">
        <f t="shared" si="23"/>
        <v>0</v>
      </c>
      <c r="AC30" s="181"/>
      <c r="AD30" s="180">
        <f t="shared" si="0"/>
        <v>0</v>
      </c>
      <c r="AE30" s="180">
        <f t="shared" si="1"/>
        <v>0</v>
      </c>
      <c r="AF30" s="180">
        <f t="shared" si="2"/>
        <v>0</v>
      </c>
      <c r="AG30" s="180">
        <f t="shared" si="3"/>
        <v>0</v>
      </c>
      <c r="AH30" s="180">
        <f t="shared" si="4"/>
        <v>0</v>
      </c>
      <c r="AI30" s="180">
        <f t="shared" si="5"/>
        <v>0</v>
      </c>
      <c r="AJ30" s="180">
        <f t="shared" si="6"/>
        <v>0</v>
      </c>
      <c r="AK30" s="180">
        <f t="shared" si="7"/>
        <v>0</v>
      </c>
      <c r="AL30" s="181"/>
      <c r="AM30" s="180">
        <f t="shared" si="24"/>
        <v>0</v>
      </c>
      <c r="AN30" s="180">
        <f t="shared" si="25"/>
        <v>0</v>
      </c>
      <c r="AO30" s="180">
        <f t="shared" si="26"/>
        <v>0</v>
      </c>
      <c r="AP30" s="180">
        <f t="shared" si="27"/>
        <v>0</v>
      </c>
      <c r="AQ30" s="180">
        <f t="shared" si="28"/>
        <v>0</v>
      </c>
      <c r="AR30" s="180">
        <f t="shared" si="29"/>
        <v>0</v>
      </c>
      <c r="AS30" s="180">
        <f t="shared" si="30"/>
        <v>0</v>
      </c>
      <c r="AT30" s="180">
        <f t="shared" si="31"/>
        <v>0</v>
      </c>
      <c r="AU30" s="181"/>
      <c r="AV30" s="180">
        <f t="shared" si="32"/>
        <v>0</v>
      </c>
      <c r="AW30" s="180">
        <f t="shared" si="33"/>
        <v>0</v>
      </c>
      <c r="AX30" s="180">
        <f t="shared" si="34"/>
        <v>0</v>
      </c>
      <c r="AY30" s="180">
        <f t="shared" si="35"/>
        <v>0</v>
      </c>
      <c r="AZ30" s="180">
        <f t="shared" si="36"/>
        <v>0</v>
      </c>
      <c r="BA30" s="180">
        <f t="shared" si="37"/>
        <v>0</v>
      </c>
      <c r="BB30" s="180">
        <f t="shared" si="38"/>
        <v>0</v>
      </c>
      <c r="BC30" s="180">
        <f t="shared" si="39"/>
        <v>0</v>
      </c>
      <c r="BD30" s="146"/>
      <c r="BE30" s="182">
        <f t="shared" si="40"/>
        <v>0</v>
      </c>
      <c r="BF30" s="182">
        <f t="shared" si="41"/>
        <v>0</v>
      </c>
      <c r="BG30" s="182">
        <f t="shared" si="42"/>
        <v>0</v>
      </c>
      <c r="BH30" s="182">
        <f t="shared" si="43"/>
        <v>0</v>
      </c>
      <c r="BI30" s="182">
        <f t="shared" si="44"/>
        <v>0</v>
      </c>
      <c r="BJ30" s="182">
        <f t="shared" si="45"/>
        <v>0</v>
      </c>
      <c r="BK30" s="182">
        <f t="shared" si="46"/>
        <v>0</v>
      </c>
      <c r="BL30" s="182">
        <f t="shared" si="47"/>
        <v>0</v>
      </c>
      <c r="BM30" s="182">
        <f t="shared" si="48"/>
        <v>0</v>
      </c>
      <c r="BN30" s="183"/>
      <c r="BO30" s="184">
        <f t="shared" si="8"/>
        <v>0</v>
      </c>
      <c r="BP30" s="184">
        <f t="shared" si="9"/>
        <v>0</v>
      </c>
      <c r="BQ30" s="184">
        <f t="shared" si="10"/>
        <v>0</v>
      </c>
      <c r="BR30" s="184">
        <f t="shared" si="11"/>
        <v>0</v>
      </c>
      <c r="BS30" s="184">
        <f t="shared" si="12"/>
        <v>0</v>
      </c>
      <c r="BT30" s="184">
        <f t="shared" si="13"/>
        <v>0</v>
      </c>
      <c r="BU30" s="184">
        <f t="shared" si="14"/>
        <v>0</v>
      </c>
      <c r="BV30" s="184">
        <f t="shared" si="15"/>
        <v>0</v>
      </c>
    </row>
    <row r="31" spans="1:74" s="185" customFormat="1" ht="24" customHeight="1" x14ac:dyDescent="0.15">
      <c r="A31" s="176"/>
      <c r="B31" s="186"/>
      <c r="C31" s="380"/>
      <c r="D31" s="381"/>
      <c r="E31" s="382"/>
      <c r="F31" s="383"/>
      <c r="G31" s="383"/>
      <c r="H31" s="383"/>
      <c r="I31" s="383"/>
      <c r="J31" s="383"/>
      <c r="K31" s="533"/>
      <c r="L31" s="92"/>
      <c r="M31" s="93"/>
      <c r="N31" s="94"/>
      <c r="O31" s="385"/>
      <c r="P31" s="386"/>
      <c r="Q31" s="387"/>
      <c r="R31" s="188"/>
      <c r="S31" s="179" t="str">
        <f>IF(L31=$U$11,$U$11&amp;M31,IF(L31=$AD$11,$AD$11&amp;M31,IF(L31=AM8,AM8&amp;M31,IF(L31=$AV$9,$AV$9&amp;M31,IF(L31=BF9,BF9&amp;M31,IF(L31="","",$BF$9&amp;M31))))))</f>
        <v/>
      </c>
      <c r="T31" s="179"/>
      <c r="U31" s="180">
        <f t="shared" si="16"/>
        <v>0</v>
      </c>
      <c r="V31" s="180">
        <f t="shared" si="17"/>
        <v>0</v>
      </c>
      <c r="W31" s="180">
        <f t="shared" si="18"/>
        <v>0</v>
      </c>
      <c r="X31" s="180">
        <f t="shared" si="19"/>
        <v>0</v>
      </c>
      <c r="Y31" s="180">
        <f t="shared" si="20"/>
        <v>0</v>
      </c>
      <c r="Z31" s="180">
        <f t="shared" si="21"/>
        <v>0</v>
      </c>
      <c r="AA31" s="180">
        <f t="shared" si="22"/>
        <v>0</v>
      </c>
      <c r="AB31" s="180">
        <f t="shared" si="23"/>
        <v>0</v>
      </c>
      <c r="AC31" s="181"/>
      <c r="AD31" s="180">
        <f t="shared" si="0"/>
        <v>0</v>
      </c>
      <c r="AE31" s="180">
        <f t="shared" si="1"/>
        <v>0</v>
      </c>
      <c r="AF31" s="180">
        <f t="shared" si="2"/>
        <v>0</v>
      </c>
      <c r="AG31" s="180">
        <f t="shared" si="3"/>
        <v>0</v>
      </c>
      <c r="AH31" s="180">
        <f t="shared" si="4"/>
        <v>0</v>
      </c>
      <c r="AI31" s="180">
        <f t="shared" si="5"/>
        <v>0</v>
      </c>
      <c r="AJ31" s="180">
        <f t="shared" si="6"/>
        <v>0</v>
      </c>
      <c r="AK31" s="180">
        <f t="shared" si="7"/>
        <v>0</v>
      </c>
      <c r="AL31" s="181"/>
      <c r="AM31" s="180">
        <f t="shared" si="24"/>
        <v>0</v>
      </c>
      <c r="AN31" s="180">
        <f t="shared" si="25"/>
        <v>0</v>
      </c>
      <c r="AO31" s="180">
        <f t="shared" si="26"/>
        <v>0</v>
      </c>
      <c r="AP31" s="180">
        <f t="shared" si="27"/>
        <v>0</v>
      </c>
      <c r="AQ31" s="180">
        <f t="shared" si="28"/>
        <v>0</v>
      </c>
      <c r="AR31" s="180">
        <f t="shared" si="29"/>
        <v>0</v>
      </c>
      <c r="AS31" s="180">
        <f t="shared" si="30"/>
        <v>0</v>
      </c>
      <c r="AT31" s="180">
        <f t="shared" si="31"/>
        <v>0</v>
      </c>
      <c r="AU31" s="181"/>
      <c r="AV31" s="180">
        <f t="shared" si="32"/>
        <v>0</v>
      </c>
      <c r="AW31" s="180">
        <f t="shared" si="33"/>
        <v>0</v>
      </c>
      <c r="AX31" s="180">
        <f t="shared" si="34"/>
        <v>0</v>
      </c>
      <c r="AY31" s="180">
        <f t="shared" si="35"/>
        <v>0</v>
      </c>
      <c r="AZ31" s="180">
        <f t="shared" si="36"/>
        <v>0</v>
      </c>
      <c r="BA31" s="180">
        <f t="shared" si="37"/>
        <v>0</v>
      </c>
      <c r="BB31" s="180">
        <f t="shared" si="38"/>
        <v>0</v>
      </c>
      <c r="BC31" s="180">
        <f t="shared" si="39"/>
        <v>0</v>
      </c>
      <c r="BD31" s="146"/>
      <c r="BE31" s="182">
        <f t="shared" si="40"/>
        <v>0</v>
      </c>
      <c r="BF31" s="182">
        <f t="shared" si="41"/>
        <v>0</v>
      </c>
      <c r="BG31" s="182">
        <f t="shared" si="42"/>
        <v>0</v>
      </c>
      <c r="BH31" s="182">
        <f t="shared" si="43"/>
        <v>0</v>
      </c>
      <c r="BI31" s="182">
        <f t="shared" si="44"/>
        <v>0</v>
      </c>
      <c r="BJ31" s="182">
        <f t="shared" si="45"/>
        <v>0</v>
      </c>
      <c r="BK31" s="182">
        <f t="shared" si="46"/>
        <v>0</v>
      </c>
      <c r="BL31" s="182">
        <f t="shared" si="47"/>
        <v>0</v>
      </c>
      <c r="BM31" s="182">
        <f t="shared" si="48"/>
        <v>0</v>
      </c>
      <c r="BN31" s="183"/>
      <c r="BO31" s="184">
        <f t="shared" si="8"/>
        <v>0</v>
      </c>
      <c r="BP31" s="184">
        <f t="shared" si="9"/>
        <v>0</v>
      </c>
      <c r="BQ31" s="184">
        <f t="shared" si="10"/>
        <v>0</v>
      </c>
      <c r="BR31" s="184">
        <f t="shared" si="11"/>
        <v>0</v>
      </c>
      <c r="BS31" s="184">
        <f t="shared" si="12"/>
        <v>0</v>
      </c>
      <c r="BT31" s="184">
        <f t="shared" si="13"/>
        <v>0</v>
      </c>
      <c r="BU31" s="184">
        <f t="shared" si="14"/>
        <v>0</v>
      </c>
      <c r="BV31" s="184">
        <f t="shared" si="15"/>
        <v>0</v>
      </c>
    </row>
    <row r="32" spans="1:74" s="185" customFormat="1" ht="24" customHeight="1" x14ac:dyDescent="0.15">
      <c r="A32" s="176"/>
      <c r="B32" s="186"/>
      <c r="C32" s="380"/>
      <c r="D32" s="381"/>
      <c r="E32" s="382"/>
      <c r="F32" s="383"/>
      <c r="G32" s="383"/>
      <c r="H32" s="383"/>
      <c r="I32" s="383"/>
      <c r="J32" s="383"/>
      <c r="K32" s="533"/>
      <c r="L32" s="92"/>
      <c r="M32" s="93"/>
      <c r="N32" s="94"/>
      <c r="O32" s="385"/>
      <c r="P32" s="386"/>
      <c r="Q32" s="387"/>
      <c r="R32" s="178"/>
      <c r="S32" s="179" t="str">
        <f>IF(L32=$U$11,$U$11&amp;M32,IF(L32=$AD$11,$AD$11&amp;M32,IF(L32=AM8,AM8&amp;M32,IF(L32=$AV$9,$AV$9&amp;M32,IF(L32=BF9,BF9&amp;M32,IF(L32="","",$BF$9&amp;M32))))))</f>
        <v/>
      </c>
      <c r="T32" s="179"/>
      <c r="U32" s="180">
        <f t="shared" si="16"/>
        <v>0</v>
      </c>
      <c r="V32" s="180">
        <f t="shared" si="17"/>
        <v>0</v>
      </c>
      <c r="W32" s="180">
        <f t="shared" si="18"/>
        <v>0</v>
      </c>
      <c r="X32" s="180">
        <f t="shared" si="19"/>
        <v>0</v>
      </c>
      <c r="Y32" s="180">
        <f t="shared" si="20"/>
        <v>0</v>
      </c>
      <c r="Z32" s="180">
        <f t="shared" si="21"/>
        <v>0</v>
      </c>
      <c r="AA32" s="180">
        <f t="shared" si="22"/>
        <v>0</v>
      </c>
      <c r="AB32" s="180">
        <f t="shared" si="23"/>
        <v>0</v>
      </c>
      <c r="AC32" s="181"/>
      <c r="AD32" s="180">
        <f t="shared" si="0"/>
        <v>0</v>
      </c>
      <c r="AE32" s="180">
        <f t="shared" si="1"/>
        <v>0</v>
      </c>
      <c r="AF32" s="180">
        <f t="shared" si="2"/>
        <v>0</v>
      </c>
      <c r="AG32" s="180">
        <f t="shared" si="3"/>
        <v>0</v>
      </c>
      <c r="AH32" s="180">
        <f t="shared" si="4"/>
        <v>0</v>
      </c>
      <c r="AI32" s="180">
        <f t="shared" si="5"/>
        <v>0</v>
      </c>
      <c r="AJ32" s="180">
        <f t="shared" si="6"/>
        <v>0</v>
      </c>
      <c r="AK32" s="180">
        <f t="shared" si="7"/>
        <v>0</v>
      </c>
      <c r="AL32" s="181"/>
      <c r="AM32" s="180">
        <f t="shared" si="24"/>
        <v>0</v>
      </c>
      <c r="AN32" s="180">
        <f t="shared" si="25"/>
        <v>0</v>
      </c>
      <c r="AO32" s="180">
        <f t="shared" si="26"/>
        <v>0</v>
      </c>
      <c r="AP32" s="180">
        <f t="shared" si="27"/>
        <v>0</v>
      </c>
      <c r="AQ32" s="180">
        <f t="shared" si="28"/>
        <v>0</v>
      </c>
      <c r="AR32" s="180">
        <f t="shared" si="29"/>
        <v>0</v>
      </c>
      <c r="AS32" s="180">
        <f t="shared" si="30"/>
        <v>0</v>
      </c>
      <c r="AT32" s="180">
        <f t="shared" si="31"/>
        <v>0</v>
      </c>
      <c r="AU32" s="181"/>
      <c r="AV32" s="180">
        <f t="shared" si="32"/>
        <v>0</v>
      </c>
      <c r="AW32" s="180">
        <f t="shared" si="33"/>
        <v>0</v>
      </c>
      <c r="AX32" s="180">
        <f t="shared" si="34"/>
        <v>0</v>
      </c>
      <c r="AY32" s="180">
        <f t="shared" si="35"/>
        <v>0</v>
      </c>
      <c r="AZ32" s="180">
        <f t="shared" si="36"/>
        <v>0</v>
      </c>
      <c r="BA32" s="180">
        <f t="shared" si="37"/>
        <v>0</v>
      </c>
      <c r="BB32" s="180">
        <f t="shared" si="38"/>
        <v>0</v>
      </c>
      <c r="BC32" s="180">
        <f t="shared" si="39"/>
        <v>0</v>
      </c>
      <c r="BD32" s="146"/>
      <c r="BE32" s="182">
        <f t="shared" si="40"/>
        <v>0</v>
      </c>
      <c r="BF32" s="182">
        <f t="shared" si="41"/>
        <v>0</v>
      </c>
      <c r="BG32" s="182">
        <f t="shared" si="42"/>
        <v>0</v>
      </c>
      <c r="BH32" s="182">
        <f t="shared" si="43"/>
        <v>0</v>
      </c>
      <c r="BI32" s="182">
        <f t="shared" si="44"/>
        <v>0</v>
      </c>
      <c r="BJ32" s="182">
        <f t="shared" si="45"/>
        <v>0</v>
      </c>
      <c r="BK32" s="182">
        <f t="shared" si="46"/>
        <v>0</v>
      </c>
      <c r="BL32" s="182">
        <f t="shared" si="47"/>
        <v>0</v>
      </c>
      <c r="BM32" s="182">
        <f t="shared" si="48"/>
        <v>0</v>
      </c>
      <c r="BN32" s="183"/>
      <c r="BO32" s="184">
        <f t="shared" si="8"/>
        <v>0</v>
      </c>
      <c r="BP32" s="184">
        <f t="shared" si="9"/>
        <v>0</v>
      </c>
      <c r="BQ32" s="184">
        <f t="shared" si="10"/>
        <v>0</v>
      </c>
      <c r="BR32" s="184">
        <f t="shared" si="11"/>
        <v>0</v>
      </c>
      <c r="BS32" s="184">
        <f t="shared" si="12"/>
        <v>0</v>
      </c>
      <c r="BT32" s="184">
        <f t="shared" si="13"/>
        <v>0</v>
      </c>
      <c r="BU32" s="184">
        <f t="shared" si="14"/>
        <v>0</v>
      </c>
      <c r="BV32" s="184">
        <f t="shared" si="15"/>
        <v>0</v>
      </c>
    </row>
    <row r="33" spans="1:75" s="185" customFormat="1" ht="24" customHeight="1" x14ac:dyDescent="0.15">
      <c r="A33" s="176"/>
      <c r="B33" s="186"/>
      <c r="C33" s="380"/>
      <c r="D33" s="381"/>
      <c r="E33" s="382"/>
      <c r="F33" s="383"/>
      <c r="G33" s="383"/>
      <c r="H33" s="383"/>
      <c r="I33" s="383"/>
      <c r="J33" s="383"/>
      <c r="K33" s="533"/>
      <c r="L33" s="92"/>
      <c r="M33" s="93"/>
      <c r="N33" s="94"/>
      <c r="O33" s="385"/>
      <c r="P33" s="386"/>
      <c r="Q33" s="387"/>
      <c r="R33" s="178"/>
      <c r="S33" s="179" t="str">
        <f>IF(L33=$U$11,$U$11&amp;M33,IF(L33=$AD$11,$AD$11&amp;M33,IF(L33=AM8,AM8&amp;M33,IF(L33=$AV$9,$AV$9&amp;M33,IF(L33=BF9,BF9&amp;M33,IF(L33="","",$BF$9&amp;M33))))))</f>
        <v/>
      </c>
      <c r="T33" s="179"/>
      <c r="U33" s="180">
        <f t="shared" si="16"/>
        <v>0</v>
      </c>
      <c r="V33" s="180">
        <f t="shared" si="17"/>
        <v>0</v>
      </c>
      <c r="W33" s="180">
        <f t="shared" si="18"/>
        <v>0</v>
      </c>
      <c r="X33" s="180">
        <f t="shared" si="19"/>
        <v>0</v>
      </c>
      <c r="Y33" s="180">
        <f t="shared" si="20"/>
        <v>0</v>
      </c>
      <c r="Z33" s="180">
        <f t="shared" si="21"/>
        <v>0</v>
      </c>
      <c r="AA33" s="180">
        <f t="shared" si="22"/>
        <v>0</v>
      </c>
      <c r="AB33" s="180">
        <f t="shared" si="23"/>
        <v>0</v>
      </c>
      <c r="AC33" s="181"/>
      <c r="AD33" s="180">
        <f t="shared" si="0"/>
        <v>0</v>
      </c>
      <c r="AE33" s="180">
        <f t="shared" si="1"/>
        <v>0</v>
      </c>
      <c r="AF33" s="180">
        <f t="shared" si="2"/>
        <v>0</v>
      </c>
      <c r="AG33" s="180">
        <f t="shared" si="3"/>
        <v>0</v>
      </c>
      <c r="AH33" s="180">
        <f t="shared" si="4"/>
        <v>0</v>
      </c>
      <c r="AI33" s="180">
        <f t="shared" si="5"/>
        <v>0</v>
      </c>
      <c r="AJ33" s="180">
        <f t="shared" si="6"/>
        <v>0</v>
      </c>
      <c r="AK33" s="180">
        <f t="shared" si="7"/>
        <v>0</v>
      </c>
      <c r="AL33" s="181"/>
      <c r="AM33" s="180">
        <f t="shared" si="24"/>
        <v>0</v>
      </c>
      <c r="AN33" s="180">
        <f t="shared" si="25"/>
        <v>0</v>
      </c>
      <c r="AO33" s="180">
        <f t="shared" si="26"/>
        <v>0</v>
      </c>
      <c r="AP33" s="180">
        <f t="shared" si="27"/>
        <v>0</v>
      </c>
      <c r="AQ33" s="180">
        <f t="shared" si="28"/>
        <v>0</v>
      </c>
      <c r="AR33" s="180">
        <f t="shared" si="29"/>
        <v>0</v>
      </c>
      <c r="AS33" s="180">
        <f t="shared" si="30"/>
        <v>0</v>
      </c>
      <c r="AT33" s="180">
        <f t="shared" si="31"/>
        <v>0</v>
      </c>
      <c r="AU33" s="181"/>
      <c r="AV33" s="180">
        <f t="shared" si="32"/>
        <v>0</v>
      </c>
      <c r="AW33" s="180">
        <f t="shared" si="33"/>
        <v>0</v>
      </c>
      <c r="AX33" s="180">
        <f t="shared" si="34"/>
        <v>0</v>
      </c>
      <c r="AY33" s="180">
        <f t="shared" si="35"/>
        <v>0</v>
      </c>
      <c r="AZ33" s="180">
        <f t="shared" si="36"/>
        <v>0</v>
      </c>
      <c r="BA33" s="180">
        <f t="shared" si="37"/>
        <v>0</v>
      </c>
      <c r="BB33" s="180">
        <f t="shared" si="38"/>
        <v>0</v>
      </c>
      <c r="BC33" s="180">
        <f t="shared" si="39"/>
        <v>0</v>
      </c>
      <c r="BD33" s="146"/>
      <c r="BE33" s="182">
        <f t="shared" si="40"/>
        <v>0</v>
      </c>
      <c r="BF33" s="182">
        <f t="shared" si="41"/>
        <v>0</v>
      </c>
      <c r="BG33" s="182">
        <f t="shared" si="42"/>
        <v>0</v>
      </c>
      <c r="BH33" s="182">
        <f t="shared" si="43"/>
        <v>0</v>
      </c>
      <c r="BI33" s="182">
        <f t="shared" si="44"/>
        <v>0</v>
      </c>
      <c r="BJ33" s="182">
        <f t="shared" si="45"/>
        <v>0</v>
      </c>
      <c r="BK33" s="182">
        <f t="shared" si="46"/>
        <v>0</v>
      </c>
      <c r="BL33" s="182">
        <f t="shared" si="47"/>
        <v>0</v>
      </c>
      <c r="BM33" s="182">
        <f t="shared" si="48"/>
        <v>0</v>
      </c>
      <c r="BN33" s="183"/>
      <c r="BO33" s="184">
        <f t="shared" si="8"/>
        <v>0</v>
      </c>
      <c r="BP33" s="184">
        <f t="shared" si="9"/>
        <v>0</v>
      </c>
      <c r="BQ33" s="184">
        <f t="shared" si="10"/>
        <v>0</v>
      </c>
      <c r="BR33" s="184">
        <f t="shared" si="11"/>
        <v>0</v>
      </c>
      <c r="BS33" s="184">
        <f t="shared" si="12"/>
        <v>0</v>
      </c>
      <c r="BT33" s="184">
        <f t="shared" si="13"/>
        <v>0</v>
      </c>
      <c r="BU33" s="184">
        <f t="shared" si="14"/>
        <v>0</v>
      </c>
      <c r="BV33" s="184">
        <f t="shared" si="15"/>
        <v>0</v>
      </c>
    </row>
    <row r="34" spans="1:75" s="185" customFormat="1" ht="24" customHeight="1" x14ac:dyDescent="0.15">
      <c r="A34" s="176"/>
      <c r="B34" s="186"/>
      <c r="C34" s="380"/>
      <c r="D34" s="381"/>
      <c r="E34" s="382"/>
      <c r="F34" s="383"/>
      <c r="G34" s="383"/>
      <c r="H34" s="383"/>
      <c r="I34" s="383"/>
      <c r="J34" s="383"/>
      <c r="K34" s="533"/>
      <c r="L34" s="92"/>
      <c r="M34" s="93"/>
      <c r="N34" s="94"/>
      <c r="O34" s="385"/>
      <c r="P34" s="386"/>
      <c r="Q34" s="387"/>
      <c r="R34" s="178"/>
      <c r="S34" s="179" t="str">
        <f>IF(L34=$U$11,$U$11&amp;M34,IF(L34=$AD$11,$AD$11&amp;M34,IF(L34=AM8,AM8&amp;M34,IF(L34=$AV$9,$AV$9&amp;M34,IF(L34=BF9,BF9&amp;M34,IF(L34="","",$BF$9&amp;M34))))))</f>
        <v/>
      </c>
      <c r="T34" s="179"/>
      <c r="U34" s="180">
        <f t="shared" si="16"/>
        <v>0</v>
      </c>
      <c r="V34" s="180">
        <f t="shared" si="17"/>
        <v>0</v>
      </c>
      <c r="W34" s="180">
        <f t="shared" si="18"/>
        <v>0</v>
      </c>
      <c r="X34" s="180">
        <f t="shared" si="19"/>
        <v>0</v>
      </c>
      <c r="Y34" s="180">
        <f t="shared" si="20"/>
        <v>0</v>
      </c>
      <c r="Z34" s="180">
        <f t="shared" si="21"/>
        <v>0</v>
      </c>
      <c r="AA34" s="180">
        <f t="shared" si="22"/>
        <v>0</v>
      </c>
      <c r="AB34" s="180">
        <f t="shared" si="23"/>
        <v>0</v>
      </c>
      <c r="AC34" s="181"/>
      <c r="AD34" s="180">
        <f t="shared" si="0"/>
        <v>0</v>
      </c>
      <c r="AE34" s="180">
        <f t="shared" si="1"/>
        <v>0</v>
      </c>
      <c r="AF34" s="180">
        <f t="shared" si="2"/>
        <v>0</v>
      </c>
      <c r="AG34" s="180">
        <f t="shared" si="3"/>
        <v>0</v>
      </c>
      <c r="AH34" s="180">
        <f t="shared" si="4"/>
        <v>0</v>
      </c>
      <c r="AI34" s="180">
        <f t="shared" si="5"/>
        <v>0</v>
      </c>
      <c r="AJ34" s="180">
        <f t="shared" si="6"/>
        <v>0</v>
      </c>
      <c r="AK34" s="180">
        <f t="shared" si="7"/>
        <v>0</v>
      </c>
      <c r="AL34" s="181"/>
      <c r="AM34" s="180">
        <f t="shared" si="24"/>
        <v>0</v>
      </c>
      <c r="AN34" s="180">
        <f t="shared" si="25"/>
        <v>0</v>
      </c>
      <c r="AO34" s="180">
        <f t="shared" si="26"/>
        <v>0</v>
      </c>
      <c r="AP34" s="180">
        <f t="shared" si="27"/>
        <v>0</v>
      </c>
      <c r="AQ34" s="180">
        <f t="shared" si="28"/>
        <v>0</v>
      </c>
      <c r="AR34" s="180">
        <f t="shared" si="29"/>
        <v>0</v>
      </c>
      <c r="AS34" s="180">
        <f t="shared" si="30"/>
        <v>0</v>
      </c>
      <c r="AT34" s="180">
        <f t="shared" si="31"/>
        <v>0</v>
      </c>
      <c r="AU34" s="181"/>
      <c r="AV34" s="180">
        <f t="shared" si="32"/>
        <v>0</v>
      </c>
      <c r="AW34" s="180">
        <f t="shared" si="33"/>
        <v>0</v>
      </c>
      <c r="AX34" s="180">
        <f t="shared" si="34"/>
        <v>0</v>
      </c>
      <c r="AY34" s="180">
        <f t="shared" si="35"/>
        <v>0</v>
      </c>
      <c r="AZ34" s="180">
        <f t="shared" si="36"/>
        <v>0</v>
      </c>
      <c r="BA34" s="180">
        <f t="shared" si="37"/>
        <v>0</v>
      </c>
      <c r="BB34" s="180">
        <f t="shared" si="38"/>
        <v>0</v>
      </c>
      <c r="BC34" s="180">
        <f t="shared" si="39"/>
        <v>0</v>
      </c>
      <c r="BD34" s="146"/>
      <c r="BE34" s="182">
        <f t="shared" si="40"/>
        <v>0</v>
      </c>
      <c r="BF34" s="182">
        <f t="shared" si="41"/>
        <v>0</v>
      </c>
      <c r="BG34" s="182">
        <f t="shared" si="42"/>
        <v>0</v>
      </c>
      <c r="BH34" s="182">
        <f t="shared" si="43"/>
        <v>0</v>
      </c>
      <c r="BI34" s="182">
        <f t="shared" si="44"/>
        <v>0</v>
      </c>
      <c r="BJ34" s="182">
        <f t="shared" si="45"/>
        <v>0</v>
      </c>
      <c r="BK34" s="182">
        <f t="shared" si="46"/>
        <v>0</v>
      </c>
      <c r="BL34" s="182">
        <f t="shared" si="47"/>
        <v>0</v>
      </c>
      <c r="BM34" s="182">
        <f t="shared" si="48"/>
        <v>0</v>
      </c>
      <c r="BN34" s="183"/>
      <c r="BO34" s="184">
        <f t="shared" si="8"/>
        <v>0</v>
      </c>
      <c r="BP34" s="184">
        <f t="shared" si="9"/>
        <v>0</v>
      </c>
      <c r="BQ34" s="184">
        <f t="shared" si="10"/>
        <v>0</v>
      </c>
      <c r="BR34" s="184">
        <f t="shared" si="11"/>
        <v>0</v>
      </c>
      <c r="BS34" s="184">
        <f t="shared" si="12"/>
        <v>0</v>
      </c>
      <c r="BT34" s="184">
        <f t="shared" si="13"/>
        <v>0</v>
      </c>
      <c r="BU34" s="184">
        <f t="shared" si="14"/>
        <v>0</v>
      </c>
      <c r="BV34" s="184">
        <f t="shared" si="15"/>
        <v>0</v>
      </c>
    </row>
    <row r="35" spans="1:75" s="185" customFormat="1" ht="24" customHeight="1" x14ac:dyDescent="0.15">
      <c r="A35" s="176"/>
      <c r="B35" s="187"/>
      <c r="C35" s="380"/>
      <c r="D35" s="381"/>
      <c r="E35" s="382"/>
      <c r="F35" s="383"/>
      <c r="G35" s="383"/>
      <c r="H35" s="383"/>
      <c r="I35" s="383"/>
      <c r="J35" s="383"/>
      <c r="K35" s="533"/>
      <c r="L35" s="92"/>
      <c r="M35" s="93"/>
      <c r="N35" s="94"/>
      <c r="O35" s="385"/>
      <c r="P35" s="386"/>
      <c r="Q35" s="387"/>
      <c r="R35" s="178"/>
      <c r="S35" s="179" t="str">
        <f>IF(L35=$U$11,$U$11&amp;M35,IF(L35=$AD$11,$AD$11&amp;M35,IF(L35=AM8,AM8&amp;M35,IF(L35=$AV$9,$AV$9&amp;M35,IF(L35=BF9,BF9&amp;M35,IF(L35="","",$BF$9&amp;M35))))))</f>
        <v/>
      </c>
      <c r="T35" s="179"/>
      <c r="U35" s="180">
        <f t="shared" si="16"/>
        <v>0</v>
      </c>
      <c r="V35" s="180">
        <f t="shared" si="17"/>
        <v>0</v>
      </c>
      <c r="W35" s="180">
        <f t="shared" si="18"/>
        <v>0</v>
      </c>
      <c r="X35" s="180">
        <f t="shared" si="19"/>
        <v>0</v>
      </c>
      <c r="Y35" s="180">
        <f t="shared" si="20"/>
        <v>0</v>
      </c>
      <c r="Z35" s="180">
        <f t="shared" si="21"/>
        <v>0</v>
      </c>
      <c r="AA35" s="180">
        <f t="shared" si="22"/>
        <v>0</v>
      </c>
      <c r="AB35" s="180">
        <f t="shared" si="23"/>
        <v>0</v>
      </c>
      <c r="AC35" s="181"/>
      <c r="AD35" s="180">
        <f t="shared" si="0"/>
        <v>0</v>
      </c>
      <c r="AE35" s="180">
        <f t="shared" si="1"/>
        <v>0</v>
      </c>
      <c r="AF35" s="180">
        <f t="shared" si="2"/>
        <v>0</v>
      </c>
      <c r="AG35" s="180">
        <f t="shared" si="3"/>
        <v>0</v>
      </c>
      <c r="AH35" s="180">
        <f t="shared" si="4"/>
        <v>0</v>
      </c>
      <c r="AI35" s="180">
        <f t="shared" si="5"/>
        <v>0</v>
      </c>
      <c r="AJ35" s="180">
        <f t="shared" si="6"/>
        <v>0</v>
      </c>
      <c r="AK35" s="180">
        <f t="shared" si="7"/>
        <v>0</v>
      </c>
      <c r="AL35" s="181"/>
      <c r="AM35" s="180">
        <f t="shared" si="24"/>
        <v>0</v>
      </c>
      <c r="AN35" s="180">
        <f t="shared" si="25"/>
        <v>0</v>
      </c>
      <c r="AO35" s="180">
        <f t="shared" si="26"/>
        <v>0</v>
      </c>
      <c r="AP35" s="180">
        <f t="shared" si="27"/>
        <v>0</v>
      </c>
      <c r="AQ35" s="180">
        <f t="shared" si="28"/>
        <v>0</v>
      </c>
      <c r="AR35" s="180">
        <f t="shared" si="29"/>
        <v>0</v>
      </c>
      <c r="AS35" s="180">
        <f t="shared" si="30"/>
        <v>0</v>
      </c>
      <c r="AT35" s="180">
        <f t="shared" si="31"/>
        <v>0</v>
      </c>
      <c r="AU35" s="181"/>
      <c r="AV35" s="180">
        <f t="shared" si="32"/>
        <v>0</v>
      </c>
      <c r="AW35" s="180">
        <f t="shared" si="33"/>
        <v>0</v>
      </c>
      <c r="AX35" s="180">
        <f t="shared" si="34"/>
        <v>0</v>
      </c>
      <c r="AY35" s="180">
        <f t="shared" si="35"/>
        <v>0</v>
      </c>
      <c r="AZ35" s="180">
        <f t="shared" si="36"/>
        <v>0</v>
      </c>
      <c r="BA35" s="180">
        <f t="shared" si="37"/>
        <v>0</v>
      </c>
      <c r="BB35" s="180">
        <f t="shared" si="38"/>
        <v>0</v>
      </c>
      <c r="BC35" s="180">
        <f t="shared" si="39"/>
        <v>0</v>
      </c>
      <c r="BD35" s="146"/>
      <c r="BE35" s="182">
        <f t="shared" si="40"/>
        <v>0</v>
      </c>
      <c r="BF35" s="182">
        <f t="shared" si="41"/>
        <v>0</v>
      </c>
      <c r="BG35" s="182">
        <f t="shared" si="42"/>
        <v>0</v>
      </c>
      <c r="BH35" s="182">
        <f t="shared" si="43"/>
        <v>0</v>
      </c>
      <c r="BI35" s="182">
        <f t="shared" si="44"/>
        <v>0</v>
      </c>
      <c r="BJ35" s="182">
        <f t="shared" si="45"/>
        <v>0</v>
      </c>
      <c r="BK35" s="182">
        <f t="shared" si="46"/>
        <v>0</v>
      </c>
      <c r="BL35" s="182">
        <f t="shared" si="47"/>
        <v>0</v>
      </c>
      <c r="BM35" s="182">
        <f t="shared" si="48"/>
        <v>0</v>
      </c>
      <c r="BN35" s="183"/>
      <c r="BO35" s="184">
        <f t="shared" si="8"/>
        <v>0</v>
      </c>
      <c r="BP35" s="184">
        <f t="shared" si="9"/>
        <v>0</v>
      </c>
      <c r="BQ35" s="184">
        <f t="shared" si="10"/>
        <v>0</v>
      </c>
      <c r="BR35" s="184">
        <f t="shared" si="11"/>
        <v>0</v>
      </c>
      <c r="BS35" s="184">
        <f t="shared" si="12"/>
        <v>0</v>
      </c>
      <c r="BT35" s="184">
        <f t="shared" si="13"/>
        <v>0</v>
      </c>
      <c r="BU35" s="184">
        <f t="shared" si="14"/>
        <v>0</v>
      </c>
      <c r="BV35" s="184">
        <f t="shared" si="15"/>
        <v>0</v>
      </c>
    </row>
    <row r="36" spans="1:75" s="185" customFormat="1" ht="24" customHeight="1" x14ac:dyDescent="0.15">
      <c r="A36" s="176"/>
      <c r="B36" s="186"/>
      <c r="C36" s="380"/>
      <c r="D36" s="381"/>
      <c r="E36" s="382"/>
      <c r="F36" s="383"/>
      <c r="G36" s="383"/>
      <c r="H36" s="383"/>
      <c r="I36" s="383"/>
      <c r="J36" s="383"/>
      <c r="K36" s="533"/>
      <c r="L36" s="92"/>
      <c r="M36" s="93"/>
      <c r="N36" s="94"/>
      <c r="O36" s="385"/>
      <c r="P36" s="386"/>
      <c r="Q36" s="387"/>
      <c r="R36" s="178"/>
      <c r="S36" s="179" t="str">
        <f>IF(L36=$U$11,$U$11&amp;M36,IF(L36=$AD$11,$AD$11&amp;M36,IF(L36=AM8,AM8&amp;M36,IF(L36=$AV$9,$AV$9&amp;M36,IF(L36=BF9,BF9&amp;M36,IF(L36="","",$BF$9&amp;M36))))))</f>
        <v/>
      </c>
      <c r="T36" s="179"/>
      <c r="U36" s="180">
        <f t="shared" si="16"/>
        <v>0</v>
      </c>
      <c r="V36" s="180">
        <f t="shared" si="17"/>
        <v>0</v>
      </c>
      <c r="W36" s="180">
        <f t="shared" si="18"/>
        <v>0</v>
      </c>
      <c r="X36" s="180">
        <f t="shared" si="19"/>
        <v>0</v>
      </c>
      <c r="Y36" s="180">
        <f t="shared" si="20"/>
        <v>0</v>
      </c>
      <c r="Z36" s="180">
        <f t="shared" si="21"/>
        <v>0</v>
      </c>
      <c r="AA36" s="180">
        <f t="shared" si="22"/>
        <v>0</v>
      </c>
      <c r="AB36" s="180">
        <f t="shared" si="23"/>
        <v>0</v>
      </c>
      <c r="AC36" s="181"/>
      <c r="AD36" s="180">
        <f t="shared" si="0"/>
        <v>0</v>
      </c>
      <c r="AE36" s="180">
        <f t="shared" si="1"/>
        <v>0</v>
      </c>
      <c r="AF36" s="180">
        <f t="shared" si="2"/>
        <v>0</v>
      </c>
      <c r="AG36" s="180">
        <f t="shared" si="3"/>
        <v>0</v>
      </c>
      <c r="AH36" s="180">
        <f t="shared" si="4"/>
        <v>0</v>
      </c>
      <c r="AI36" s="180">
        <f t="shared" si="5"/>
        <v>0</v>
      </c>
      <c r="AJ36" s="180">
        <f t="shared" si="6"/>
        <v>0</v>
      </c>
      <c r="AK36" s="180">
        <f t="shared" si="7"/>
        <v>0</v>
      </c>
      <c r="AL36" s="181"/>
      <c r="AM36" s="180">
        <f t="shared" si="24"/>
        <v>0</v>
      </c>
      <c r="AN36" s="180">
        <f t="shared" si="25"/>
        <v>0</v>
      </c>
      <c r="AO36" s="180">
        <f t="shared" si="26"/>
        <v>0</v>
      </c>
      <c r="AP36" s="180">
        <f t="shared" si="27"/>
        <v>0</v>
      </c>
      <c r="AQ36" s="180">
        <f t="shared" si="28"/>
        <v>0</v>
      </c>
      <c r="AR36" s="180">
        <f t="shared" si="29"/>
        <v>0</v>
      </c>
      <c r="AS36" s="180">
        <f t="shared" si="30"/>
        <v>0</v>
      </c>
      <c r="AT36" s="180">
        <f t="shared" si="31"/>
        <v>0</v>
      </c>
      <c r="AU36" s="181"/>
      <c r="AV36" s="180">
        <f t="shared" si="32"/>
        <v>0</v>
      </c>
      <c r="AW36" s="180">
        <f t="shared" si="33"/>
        <v>0</v>
      </c>
      <c r="AX36" s="180">
        <f t="shared" si="34"/>
        <v>0</v>
      </c>
      <c r="AY36" s="180">
        <f t="shared" si="35"/>
        <v>0</v>
      </c>
      <c r="AZ36" s="180">
        <f t="shared" si="36"/>
        <v>0</v>
      </c>
      <c r="BA36" s="180">
        <f t="shared" si="37"/>
        <v>0</v>
      </c>
      <c r="BB36" s="180">
        <f t="shared" si="38"/>
        <v>0</v>
      </c>
      <c r="BC36" s="180">
        <f t="shared" si="39"/>
        <v>0</v>
      </c>
      <c r="BD36" s="146"/>
      <c r="BE36" s="182">
        <f t="shared" si="40"/>
        <v>0</v>
      </c>
      <c r="BF36" s="182">
        <f t="shared" si="41"/>
        <v>0</v>
      </c>
      <c r="BG36" s="182">
        <f t="shared" si="42"/>
        <v>0</v>
      </c>
      <c r="BH36" s="182">
        <f t="shared" si="43"/>
        <v>0</v>
      </c>
      <c r="BI36" s="182">
        <f t="shared" si="44"/>
        <v>0</v>
      </c>
      <c r="BJ36" s="182">
        <f t="shared" si="45"/>
        <v>0</v>
      </c>
      <c r="BK36" s="182">
        <f t="shared" si="46"/>
        <v>0</v>
      </c>
      <c r="BL36" s="182">
        <f t="shared" si="47"/>
        <v>0</v>
      </c>
      <c r="BM36" s="182">
        <f t="shared" si="48"/>
        <v>0</v>
      </c>
      <c r="BN36" s="183"/>
      <c r="BO36" s="184">
        <f t="shared" si="8"/>
        <v>0</v>
      </c>
      <c r="BP36" s="184">
        <f t="shared" si="9"/>
        <v>0</v>
      </c>
      <c r="BQ36" s="184">
        <f t="shared" si="10"/>
        <v>0</v>
      </c>
      <c r="BR36" s="184">
        <f t="shared" si="11"/>
        <v>0</v>
      </c>
      <c r="BS36" s="184">
        <f t="shared" si="12"/>
        <v>0</v>
      </c>
      <c r="BT36" s="184">
        <f t="shared" si="13"/>
        <v>0</v>
      </c>
      <c r="BU36" s="184">
        <f t="shared" si="14"/>
        <v>0</v>
      </c>
      <c r="BV36" s="184">
        <f t="shared" si="15"/>
        <v>0</v>
      </c>
    </row>
    <row r="37" spans="1:75" s="185" customFormat="1" ht="24" customHeight="1" x14ac:dyDescent="0.15">
      <c r="A37" s="176"/>
      <c r="B37" s="186"/>
      <c r="C37" s="380"/>
      <c r="D37" s="381"/>
      <c r="E37" s="382"/>
      <c r="F37" s="383"/>
      <c r="G37" s="383"/>
      <c r="H37" s="383"/>
      <c r="I37" s="383"/>
      <c r="J37" s="383"/>
      <c r="K37" s="533"/>
      <c r="L37" s="92"/>
      <c r="M37" s="93"/>
      <c r="N37" s="94"/>
      <c r="O37" s="385"/>
      <c r="P37" s="386"/>
      <c r="Q37" s="387"/>
      <c r="R37" s="178"/>
      <c r="S37" s="179" t="str">
        <f>IF(L37=$U$11,$U$11&amp;M37,IF(L37=$AD$11,$AD$11&amp;M37,IF(L37=AM8,AM8&amp;M37,IF(L37=$AV$9,$AV$9&amp;M37,IF(L37=BF9,BF9&amp;M37,IF(L37="","",$BF$9&amp;M37))))))</f>
        <v/>
      </c>
      <c r="T37" s="179"/>
      <c r="U37" s="180">
        <f t="shared" si="16"/>
        <v>0</v>
      </c>
      <c r="V37" s="180">
        <f t="shared" si="17"/>
        <v>0</v>
      </c>
      <c r="W37" s="180">
        <f t="shared" si="18"/>
        <v>0</v>
      </c>
      <c r="X37" s="180">
        <f t="shared" si="19"/>
        <v>0</v>
      </c>
      <c r="Y37" s="180">
        <f t="shared" si="20"/>
        <v>0</v>
      </c>
      <c r="Z37" s="180">
        <f t="shared" si="21"/>
        <v>0</v>
      </c>
      <c r="AA37" s="180">
        <f t="shared" si="22"/>
        <v>0</v>
      </c>
      <c r="AB37" s="180">
        <f t="shared" si="23"/>
        <v>0</v>
      </c>
      <c r="AC37" s="181"/>
      <c r="AD37" s="180">
        <f t="shared" si="0"/>
        <v>0</v>
      </c>
      <c r="AE37" s="180">
        <f t="shared" si="1"/>
        <v>0</v>
      </c>
      <c r="AF37" s="180">
        <f t="shared" si="2"/>
        <v>0</v>
      </c>
      <c r="AG37" s="180">
        <f t="shared" si="3"/>
        <v>0</v>
      </c>
      <c r="AH37" s="180">
        <f t="shared" si="4"/>
        <v>0</v>
      </c>
      <c r="AI37" s="180">
        <f t="shared" si="5"/>
        <v>0</v>
      </c>
      <c r="AJ37" s="180">
        <f t="shared" si="6"/>
        <v>0</v>
      </c>
      <c r="AK37" s="180">
        <f t="shared" si="7"/>
        <v>0</v>
      </c>
      <c r="AL37" s="181"/>
      <c r="AM37" s="180">
        <f t="shared" si="24"/>
        <v>0</v>
      </c>
      <c r="AN37" s="180">
        <f t="shared" si="25"/>
        <v>0</v>
      </c>
      <c r="AO37" s="180">
        <f t="shared" si="26"/>
        <v>0</v>
      </c>
      <c r="AP37" s="180">
        <f t="shared" si="27"/>
        <v>0</v>
      </c>
      <c r="AQ37" s="180">
        <f t="shared" si="28"/>
        <v>0</v>
      </c>
      <c r="AR37" s="180">
        <f t="shared" si="29"/>
        <v>0</v>
      </c>
      <c r="AS37" s="180">
        <f t="shared" si="30"/>
        <v>0</v>
      </c>
      <c r="AT37" s="180">
        <f t="shared" si="31"/>
        <v>0</v>
      </c>
      <c r="AU37" s="181"/>
      <c r="AV37" s="180">
        <f t="shared" si="32"/>
        <v>0</v>
      </c>
      <c r="AW37" s="180">
        <f t="shared" si="33"/>
        <v>0</v>
      </c>
      <c r="AX37" s="180">
        <f t="shared" si="34"/>
        <v>0</v>
      </c>
      <c r="AY37" s="180">
        <f t="shared" si="35"/>
        <v>0</v>
      </c>
      <c r="AZ37" s="180">
        <f t="shared" si="36"/>
        <v>0</v>
      </c>
      <c r="BA37" s="180">
        <f t="shared" si="37"/>
        <v>0</v>
      </c>
      <c r="BB37" s="180">
        <f t="shared" si="38"/>
        <v>0</v>
      </c>
      <c r="BC37" s="180">
        <f t="shared" si="39"/>
        <v>0</v>
      </c>
      <c r="BD37" s="146"/>
      <c r="BE37" s="182">
        <f t="shared" si="40"/>
        <v>0</v>
      </c>
      <c r="BF37" s="182">
        <f t="shared" si="41"/>
        <v>0</v>
      </c>
      <c r="BG37" s="182">
        <f t="shared" si="42"/>
        <v>0</v>
      </c>
      <c r="BH37" s="182">
        <f t="shared" si="43"/>
        <v>0</v>
      </c>
      <c r="BI37" s="182">
        <f t="shared" si="44"/>
        <v>0</v>
      </c>
      <c r="BJ37" s="182">
        <f t="shared" si="45"/>
        <v>0</v>
      </c>
      <c r="BK37" s="182">
        <f t="shared" si="46"/>
        <v>0</v>
      </c>
      <c r="BL37" s="182">
        <f t="shared" si="47"/>
        <v>0</v>
      </c>
      <c r="BM37" s="182">
        <f t="shared" si="48"/>
        <v>0</v>
      </c>
      <c r="BN37" s="183"/>
      <c r="BO37" s="184">
        <f t="shared" si="8"/>
        <v>0</v>
      </c>
      <c r="BP37" s="184">
        <f t="shared" si="9"/>
        <v>0</v>
      </c>
      <c r="BQ37" s="184">
        <f t="shared" si="10"/>
        <v>0</v>
      </c>
      <c r="BR37" s="184">
        <f t="shared" si="11"/>
        <v>0</v>
      </c>
      <c r="BS37" s="184">
        <f t="shared" si="12"/>
        <v>0</v>
      </c>
      <c r="BT37" s="184">
        <f t="shared" si="13"/>
        <v>0</v>
      </c>
      <c r="BU37" s="184">
        <f t="shared" si="14"/>
        <v>0</v>
      </c>
      <c r="BV37" s="184">
        <f t="shared" si="15"/>
        <v>0</v>
      </c>
    </row>
    <row r="38" spans="1:75" s="185" customFormat="1" ht="24" customHeight="1" x14ac:dyDescent="0.15">
      <c r="A38" s="176"/>
      <c r="B38" s="187"/>
      <c r="C38" s="380"/>
      <c r="D38" s="381"/>
      <c r="E38" s="382"/>
      <c r="F38" s="383"/>
      <c r="G38" s="383"/>
      <c r="H38" s="383"/>
      <c r="I38" s="383"/>
      <c r="J38" s="383"/>
      <c r="K38" s="533"/>
      <c r="L38" s="92"/>
      <c r="M38" s="93"/>
      <c r="N38" s="94"/>
      <c r="O38" s="385"/>
      <c r="P38" s="386"/>
      <c r="Q38" s="387"/>
      <c r="R38" s="178"/>
      <c r="S38" s="179" t="str">
        <f>IF(L38=$U$11,$U$11&amp;M38,IF(L38=$AD$11,$AD$11&amp;M38,IF(L38=AM8,AM8&amp;M38,IF(L38=$AV$9,$AV$9&amp;M38,IF(L38=BF9,BF9&amp;M38,IF(L38="","",$BF$9&amp;M38))))))</f>
        <v/>
      </c>
      <c r="T38" s="179"/>
      <c r="U38" s="180">
        <f t="shared" si="16"/>
        <v>0</v>
      </c>
      <c r="V38" s="180">
        <f t="shared" si="17"/>
        <v>0</v>
      </c>
      <c r="W38" s="180">
        <f t="shared" si="18"/>
        <v>0</v>
      </c>
      <c r="X38" s="180">
        <f t="shared" si="19"/>
        <v>0</v>
      </c>
      <c r="Y38" s="180">
        <f t="shared" si="20"/>
        <v>0</v>
      </c>
      <c r="Z38" s="180">
        <f t="shared" si="21"/>
        <v>0</v>
      </c>
      <c r="AA38" s="180">
        <f t="shared" si="22"/>
        <v>0</v>
      </c>
      <c r="AB38" s="180">
        <f t="shared" si="23"/>
        <v>0</v>
      </c>
      <c r="AC38" s="181"/>
      <c r="AD38" s="180">
        <f t="shared" si="0"/>
        <v>0</v>
      </c>
      <c r="AE38" s="180">
        <f t="shared" si="1"/>
        <v>0</v>
      </c>
      <c r="AF38" s="180">
        <f t="shared" si="2"/>
        <v>0</v>
      </c>
      <c r="AG38" s="180">
        <f t="shared" si="3"/>
        <v>0</v>
      </c>
      <c r="AH38" s="180">
        <f t="shared" si="4"/>
        <v>0</v>
      </c>
      <c r="AI38" s="180">
        <f t="shared" si="5"/>
        <v>0</v>
      </c>
      <c r="AJ38" s="180">
        <f t="shared" si="6"/>
        <v>0</v>
      </c>
      <c r="AK38" s="180">
        <f t="shared" si="7"/>
        <v>0</v>
      </c>
      <c r="AL38" s="181"/>
      <c r="AM38" s="180">
        <f t="shared" si="24"/>
        <v>0</v>
      </c>
      <c r="AN38" s="180">
        <f t="shared" si="25"/>
        <v>0</v>
      </c>
      <c r="AO38" s="180">
        <f t="shared" si="26"/>
        <v>0</v>
      </c>
      <c r="AP38" s="180">
        <f t="shared" si="27"/>
        <v>0</v>
      </c>
      <c r="AQ38" s="180">
        <f t="shared" si="28"/>
        <v>0</v>
      </c>
      <c r="AR38" s="180">
        <f t="shared" si="29"/>
        <v>0</v>
      </c>
      <c r="AS38" s="180">
        <f t="shared" si="30"/>
        <v>0</v>
      </c>
      <c r="AT38" s="180">
        <f t="shared" si="31"/>
        <v>0</v>
      </c>
      <c r="AU38" s="181"/>
      <c r="AV38" s="180">
        <f t="shared" si="32"/>
        <v>0</v>
      </c>
      <c r="AW38" s="180">
        <f t="shared" si="33"/>
        <v>0</v>
      </c>
      <c r="AX38" s="180">
        <f t="shared" si="34"/>
        <v>0</v>
      </c>
      <c r="AY38" s="180">
        <f t="shared" si="35"/>
        <v>0</v>
      </c>
      <c r="AZ38" s="180">
        <f t="shared" si="36"/>
        <v>0</v>
      </c>
      <c r="BA38" s="180">
        <f t="shared" si="37"/>
        <v>0</v>
      </c>
      <c r="BB38" s="180">
        <f t="shared" si="38"/>
        <v>0</v>
      </c>
      <c r="BC38" s="180">
        <f t="shared" si="39"/>
        <v>0</v>
      </c>
      <c r="BD38" s="146"/>
      <c r="BE38" s="182">
        <f t="shared" si="40"/>
        <v>0</v>
      </c>
      <c r="BF38" s="182">
        <f t="shared" si="41"/>
        <v>0</v>
      </c>
      <c r="BG38" s="182">
        <f t="shared" si="42"/>
        <v>0</v>
      </c>
      <c r="BH38" s="182">
        <f t="shared" si="43"/>
        <v>0</v>
      </c>
      <c r="BI38" s="182">
        <f t="shared" si="44"/>
        <v>0</v>
      </c>
      <c r="BJ38" s="182">
        <f t="shared" si="45"/>
        <v>0</v>
      </c>
      <c r="BK38" s="182">
        <f t="shared" si="46"/>
        <v>0</v>
      </c>
      <c r="BL38" s="182">
        <f t="shared" si="47"/>
        <v>0</v>
      </c>
      <c r="BM38" s="182">
        <f t="shared" si="48"/>
        <v>0</v>
      </c>
      <c r="BN38" s="183"/>
      <c r="BO38" s="184">
        <f t="shared" si="8"/>
        <v>0</v>
      </c>
      <c r="BP38" s="184">
        <f t="shared" si="9"/>
        <v>0</v>
      </c>
      <c r="BQ38" s="184">
        <f t="shared" si="10"/>
        <v>0</v>
      </c>
      <c r="BR38" s="184">
        <f t="shared" si="11"/>
        <v>0</v>
      </c>
      <c r="BS38" s="184">
        <f t="shared" si="12"/>
        <v>0</v>
      </c>
      <c r="BT38" s="184">
        <f t="shared" si="13"/>
        <v>0</v>
      </c>
      <c r="BU38" s="184">
        <f t="shared" si="14"/>
        <v>0</v>
      </c>
      <c r="BV38" s="184">
        <f t="shared" si="15"/>
        <v>0</v>
      </c>
    </row>
    <row r="39" spans="1:75" s="185" customFormat="1" ht="24" customHeight="1" x14ac:dyDescent="0.15">
      <c r="A39" s="176"/>
      <c r="B39" s="186"/>
      <c r="C39" s="380"/>
      <c r="D39" s="381"/>
      <c r="E39" s="382"/>
      <c r="F39" s="383"/>
      <c r="G39" s="383"/>
      <c r="H39" s="383"/>
      <c r="I39" s="383"/>
      <c r="J39" s="383"/>
      <c r="K39" s="533"/>
      <c r="L39" s="92"/>
      <c r="M39" s="93"/>
      <c r="N39" s="94"/>
      <c r="O39" s="385"/>
      <c r="P39" s="386"/>
      <c r="Q39" s="387"/>
      <c r="R39" s="178"/>
      <c r="S39" s="179" t="str">
        <f>IF(L39=$U$11,$U$11&amp;M39,IF(L39=$AD$11,$AD$11&amp;M39,IF(L39=AM8,AM8&amp;M39,IF(L39=$AV$9,$AV$9&amp;M39,IF(L39=BF9,BF9&amp;M39,IF(L39="","",$BF$9&amp;M39))))))</f>
        <v/>
      </c>
      <c r="T39" s="179"/>
      <c r="U39" s="180">
        <f t="shared" si="16"/>
        <v>0</v>
      </c>
      <c r="V39" s="180">
        <f t="shared" si="17"/>
        <v>0</v>
      </c>
      <c r="W39" s="180">
        <f t="shared" si="18"/>
        <v>0</v>
      </c>
      <c r="X39" s="180">
        <f t="shared" si="19"/>
        <v>0</v>
      </c>
      <c r="Y39" s="180">
        <f t="shared" si="20"/>
        <v>0</v>
      </c>
      <c r="Z39" s="180">
        <f t="shared" si="21"/>
        <v>0</v>
      </c>
      <c r="AA39" s="180">
        <f t="shared" si="22"/>
        <v>0</v>
      </c>
      <c r="AB39" s="180">
        <f t="shared" si="23"/>
        <v>0</v>
      </c>
      <c r="AC39" s="181"/>
      <c r="AD39" s="180">
        <f t="shared" si="0"/>
        <v>0</v>
      </c>
      <c r="AE39" s="180">
        <f t="shared" si="1"/>
        <v>0</v>
      </c>
      <c r="AF39" s="180">
        <f t="shared" si="2"/>
        <v>0</v>
      </c>
      <c r="AG39" s="180">
        <f t="shared" si="3"/>
        <v>0</v>
      </c>
      <c r="AH39" s="180">
        <f t="shared" si="4"/>
        <v>0</v>
      </c>
      <c r="AI39" s="180">
        <f t="shared" si="5"/>
        <v>0</v>
      </c>
      <c r="AJ39" s="180">
        <f t="shared" si="6"/>
        <v>0</v>
      </c>
      <c r="AK39" s="180">
        <f t="shared" si="7"/>
        <v>0</v>
      </c>
      <c r="AL39" s="181"/>
      <c r="AM39" s="180">
        <f t="shared" si="24"/>
        <v>0</v>
      </c>
      <c r="AN39" s="180">
        <f t="shared" si="25"/>
        <v>0</v>
      </c>
      <c r="AO39" s="180">
        <f t="shared" si="26"/>
        <v>0</v>
      </c>
      <c r="AP39" s="180">
        <f t="shared" si="27"/>
        <v>0</v>
      </c>
      <c r="AQ39" s="180">
        <f t="shared" si="28"/>
        <v>0</v>
      </c>
      <c r="AR39" s="180">
        <f t="shared" si="29"/>
        <v>0</v>
      </c>
      <c r="AS39" s="180">
        <f t="shared" si="30"/>
        <v>0</v>
      </c>
      <c r="AT39" s="180">
        <f t="shared" si="31"/>
        <v>0</v>
      </c>
      <c r="AU39" s="181"/>
      <c r="AV39" s="180">
        <f t="shared" si="32"/>
        <v>0</v>
      </c>
      <c r="AW39" s="180">
        <f t="shared" si="33"/>
        <v>0</v>
      </c>
      <c r="AX39" s="180">
        <f t="shared" si="34"/>
        <v>0</v>
      </c>
      <c r="AY39" s="180">
        <f t="shared" si="35"/>
        <v>0</v>
      </c>
      <c r="AZ39" s="180">
        <f t="shared" si="36"/>
        <v>0</v>
      </c>
      <c r="BA39" s="180">
        <f t="shared" si="37"/>
        <v>0</v>
      </c>
      <c r="BB39" s="180">
        <f t="shared" si="38"/>
        <v>0</v>
      </c>
      <c r="BC39" s="180">
        <f t="shared" si="39"/>
        <v>0</v>
      </c>
      <c r="BD39" s="146"/>
      <c r="BE39" s="182">
        <f t="shared" si="40"/>
        <v>0</v>
      </c>
      <c r="BF39" s="182">
        <f t="shared" si="41"/>
        <v>0</v>
      </c>
      <c r="BG39" s="182">
        <f t="shared" si="42"/>
        <v>0</v>
      </c>
      <c r="BH39" s="182">
        <f t="shared" si="43"/>
        <v>0</v>
      </c>
      <c r="BI39" s="182">
        <f t="shared" si="44"/>
        <v>0</v>
      </c>
      <c r="BJ39" s="182">
        <f t="shared" si="45"/>
        <v>0</v>
      </c>
      <c r="BK39" s="182">
        <f t="shared" si="46"/>
        <v>0</v>
      </c>
      <c r="BL39" s="182">
        <f t="shared" si="47"/>
        <v>0</v>
      </c>
      <c r="BM39" s="182">
        <f t="shared" si="48"/>
        <v>0</v>
      </c>
      <c r="BN39" s="183"/>
      <c r="BO39" s="184">
        <f t="shared" si="8"/>
        <v>0</v>
      </c>
      <c r="BP39" s="184">
        <f t="shared" si="9"/>
        <v>0</v>
      </c>
      <c r="BQ39" s="184">
        <f t="shared" si="10"/>
        <v>0</v>
      </c>
      <c r="BR39" s="184">
        <f t="shared" si="11"/>
        <v>0</v>
      </c>
      <c r="BS39" s="184">
        <f t="shared" si="12"/>
        <v>0</v>
      </c>
      <c r="BT39" s="184">
        <f t="shared" si="13"/>
        <v>0</v>
      </c>
      <c r="BU39" s="184">
        <f t="shared" si="14"/>
        <v>0</v>
      </c>
      <c r="BV39" s="184">
        <f t="shared" si="15"/>
        <v>0</v>
      </c>
    </row>
    <row r="40" spans="1:75" s="185" customFormat="1" ht="24" customHeight="1" x14ac:dyDescent="0.15">
      <c r="A40" s="176"/>
      <c r="B40" s="189"/>
      <c r="C40" s="380"/>
      <c r="D40" s="381"/>
      <c r="E40" s="382"/>
      <c r="F40" s="383"/>
      <c r="G40" s="383"/>
      <c r="H40" s="383"/>
      <c r="I40" s="383"/>
      <c r="J40" s="383"/>
      <c r="K40" s="533"/>
      <c r="L40" s="98"/>
      <c r="M40" s="93"/>
      <c r="N40" s="162"/>
      <c r="O40" s="385"/>
      <c r="P40" s="386"/>
      <c r="Q40" s="387"/>
      <c r="R40" s="188"/>
      <c r="S40" s="190"/>
      <c r="T40" s="190"/>
      <c r="U40" s="180">
        <f t="shared" si="16"/>
        <v>0</v>
      </c>
      <c r="V40" s="180">
        <f t="shared" si="17"/>
        <v>0</v>
      </c>
      <c r="W40" s="180">
        <f t="shared" si="18"/>
        <v>0</v>
      </c>
      <c r="X40" s="180">
        <f t="shared" si="19"/>
        <v>0</v>
      </c>
      <c r="Y40" s="180">
        <f t="shared" si="20"/>
        <v>0</v>
      </c>
      <c r="Z40" s="180">
        <f t="shared" si="21"/>
        <v>0</v>
      </c>
      <c r="AA40" s="180">
        <f t="shared" si="22"/>
        <v>0</v>
      </c>
      <c r="AB40" s="180">
        <f t="shared" si="23"/>
        <v>0</v>
      </c>
      <c r="AC40" s="181"/>
      <c r="AD40" s="180">
        <f t="shared" si="0"/>
        <v>0</v>
      </c>
      <c r="AE40" s="180">
        <f t="shared" si="1"/>
        <v>0</v>
      </c>
      <c r="AF40" s="180">
        <f t="shared" si="2"/>
        <v>0</v>
      </c>
      <c r="AG40" s="180">
        <f t="shared" si="3"/>
        <v>0</v>
      </c>
      <c r="AH40" s="180">
        <f t="shared" si="4"/>
        <v>0</v>
      </c>
      <c r="AI40" s="180">
        <f t="shared" si="5"/>
        <v>0</v>
      </c>
      <c r="AJ40" s="180">
        <f t="shared" si="6"/>
        <v>0</v>
      </c>
      <c r="AK40" s="180">
        <f t="shared" si="7"/>
        <v>0</v>
      </c>
      <c r="AL40" s="181"/>
      <c r="AM40" s="180">
        <f t="shared" si="24"/>
        <v>0</v>
      </c>
      <c r="AN40" s="180">
        <f t="shared" si="25"/>
        <v>0</v>
      </c>
      <c r="AO40" s="180">
        <f t="shared" si="26"/>
        <v>0</v>
      </c>
      <c r="AP40" s="180">
        <f t="shared" si="27"/>
        <v>0</v>
      </c>
      <c r="AQ40" s="180">
        <f t="shared" si="28"/>
        <v>0</v>
      </c>
      <c r="AR40" s="180">
        <f t="shared" si="29"/>
        <v>0</v>
      </c>
      <c r="AS40" s="180">
        <f t="shared" si="30"/>
        <v>0</v>
      </c>
      <c r="AT40" s="180">
        <f t="shared" si="31"/>
        <v>0</v>
      </c>
      <c r="AU40" s="181"/>
      <c r="AV40" s="180">
        <f t="shared" si="32"/>
        <v>0</v>
      </c>
      <c r="AW40" s="180">
        <f t="shared" si="33"/>
        <v>0</v>
      </c>
      <c r="AX40" s="180">
        <f t="shared" si="34"/>
        <v>0</v>
      </c>
      <c r="AY40" s="180">
        <f t="shared" si="35"/>
        <v>0</v>
      </c>
      <c r="AZ40" s="180">
        <f t="shared" si="36"/>
        <v>0</v>
      </c>
      <c r="BA40" s="180">
        <f t="shared" si="37"/>
        <v>0</v>
      </c>
      <c r="BB40" s="180">
        <f t="shared" si="38"/>
        <v>0</v>
      </c>
      <c r="BC40" s="180">
        <f t="shared" si="39"/>
        <v>0</v>
      </c>
      <c r="BD40" s="146"/>
      <c r="BE40" s="182">
        <f t="shared" si="40"/>
        <v>0</v>
      </c>
      <c r="BF40" s="182">
        <f t="shared" si="41"/>
        <v>0</v>
      </c>
      <c r="BG40" s="182">
        <f t="shared" si="42"/>
        <v>0</v>
      </c>
      <c r="BH40" s="182">
        <f t="shared" si="43"/>
        <v>0</v>
      </c>
      <c r="BI40" s="182">
        <f t="shared" si="44"/>
        <v>0</v>
      </c>
      <c r="BJ40" s="182">
        <f t="shared" si="45"/>
        <v>0</v>
      </c>
      <c r="BK40" s="182">
        <f t="shared" si="46"/>
        <v>0</v>
      </c>
      <c r="BL40" s="182">
        <f t="shared" si="47"/>
        <v>0</v>
      </c>
      <c r="BM40" s="182">
        <f t="shared" si="48"/>
        <v>0</v>
      </c>
      <c r="BN40" s="183"/>
      <c r="BO40" s="184">
        <f t="shared" si="8"/>
        <v>0</v>
      </c>
      <c r="BP40" s="184">
        <f t="shared" si="9"/>
        <v>0</v>
      </c>
      <c r="BQ40" s="184">
        <f t="shared" si="10"/>
        <v>0</v>
      </c>
      <c r="BR40" s="184">
        <f t="shared" si="11"/>
        <v>0</v>
      </c>
      <c r="BS40" s="184">
        <f t="shared" si="12"/>
        <v>0</v>
      </c>
      <c r="BT40" s="184">
        <f t="shared" si="13"/>
        <v>0</v>
      </c>
      <c r="BU40" s="184">
        <f t="shared" si="14"/>
        <v>0</v>
      </c>
      <c r="BV40" s="184">
        <f t="shared" si="15"/>
        <v>0</v>
      </c>
    </row>
    <row r="41" spans="1:75" s="185" customFormat="1" ht="24" customHeight="1" x14ac:dyDescent="0.15">
      <c r="A41" s="176"/>
      <c r="B41" s="189"/>
      <c r="C41" s="380"/>
      <c r="D41" s="381"/>
      <c r="E41" s="382"/>
      <c r="F41" s="383"/>
      <c r="G41" s="383"/>
      <c r="H41" s="383"/>
      <c r="I41" s="383"/>
      <c r="J41" s="383"/>
      <c r="K41" s="533"/>
      <c r="L41" s="98"/>
      <c r="M41" s="93"/>
      <c r="N41" s="162"/>
      <c r="O41" s="385"/>
      <c r="P41" s="386"/>
      <c r="Q41" s="387"/>
      <c r="R41" s="188"/>
      <c r="S41" s="99" t="s">
        <v>81</v>
      </c>
      <c r="T41" s="100"/>
      <c r="U41" s="180">
        <f t="shared" si="16"/>
        <v>0</v>
      </c>
      <c r="V41" s="180">
        <f t="shared" si="17"/>
        <v>0</v>
      </c>
      <c r="W41" s="180">
        <f t="shared" si="18"/>
        <v>0</v>
      </c>
      <c r="X41" s="180">
        <f t="shared" si="19"/>
        <v>0</v>
      </c>
      <c r="Y41" s="180">
        <f t="shared" si="20"/>
        <v>0</v>
      </c>
      <c r="Z41" s="180">
        <f t="shared" si="21"/>
        <v>0</v>
      </c>
      <c r="AA41" s="180">
        <f t="shared" si="22"/>
        <v>0</v>
      </c>
      <c r="AB41" s="180">
        <f t="shared" si="23"/>
        <v>0</v>
      </c>
      <c r="AC41" s="181"/>
      <c r="AD41" s="180">
        <f t="shared" si="0"/>
        <v>0</v>
      </c>
      <c r="AE41" s="180">
        <f t="shared" si="1"/>
        <v>0</v>
      </c>
      <c r="AF41" s="180">
        <f t="shared" si="2"/>
        <v>0</v>
      </c>
      <c r="AG41" s="180">
        <f t="shared" si="3"/>
        <v>0</v>
      </c>
      <c r="AH41" s="180">
        <f t="shared" si="4"/>
        <v>0</v>
      </c>
      <c r="AI41" s="180">
        <f t="shared" si="5"/>
        <v>0</v>
      </c>
      <c r="AJ41" s="180">
        <f t="shared" si="6"/>
        <v>0</v>
      </c>
      <c r="AK41" s="180">
        <f t="shared" si="7"/>
        <v>0</v>
      </c>
      <c r="AL41" s="181"/>
      <c r="AM41" s="180">
        <f t="shared" si="24"/>
        <v>0</v>
      </c>
      <c r="AN41" s="180">
        <f t="shared" si="25"/>
        <v>0</v>
      </c>
      <c r="AO41" s="180">
        <f t="shared" si="26"/>
        <v>0</v>
      </c>
      <c r="AP41" s="180">
        <f t="shared" si="27"/>
        <v>0</v>
      </c>
      <c r="AQ41" s="180">
        <f t="shared" si="28"/>
        <v>0</v>
      </c>
      <c r="AR41" s="180">
        <f t="shared" si="29"/>
        <v>0</v>
      </c>
      <c r="AS41" s="180">
        <f t="shared" si="30"/>
        <v>0</v>
      </c>
      <c r="AT41" s="180">
        <f t="shared" si="31"/>
        <v>0</v>
      </c>
      <c r="AU41" s="181"/>
      <c r="AV41" s="180">
        <f t="shared" si="32"/>
        <v>0</v>
      </c>
      <c r="AW41" s="180">
        <f t="shared" si="33"/>
        <v>0</v>
      </c>
      <c r="AX41" s="180">
        <f t="shared" si="34"/>
        <v>0</v>
      </c>
      <c r="AY41" s="180">
        <f t="shared" si="35"/>
        <v>0</v>
      </c>
      <c r="AZ41" s="180">
        <f t="shared" si="36"/>
        <v>0</v>
      </c>
      <c r="BA41" s="180">
        <f t="shared" si="37"/>
        <v>0</v>
      </c>
      <c r="BB41" s="180">
        <f t="shared" si="38"/>
        <v>0</v>
      </c>
      <c r="BC41" s="180">
        <f t="shared" si="39"/>
        <v>0</v>
      </c>
      <c r="BD41" s="146"/>
      <c r="BE41" s="182">
        <f t="shared" si="40"/>
        <v>0</v>
      </c>
      <c r="BF41" s="182">
        <f t="shared" si="41"/>
        <v>0</v>
      </c>
      <c r="BG41" s="182">
        <f t="shared" si="42"/>
        <v>0</v>
      </c>
      <c r="BH41" s="182">
        <f t="shared" si="43"/>
        <v>0</v>
      </c>
      <c r="BI41" s="182">
        <f t="shared" si="44"/>
        <v>0</v>
      </c>
      <c r="BJ41" s="182">
        <f t="shared" si="45"/>
        <v>0</v>
      </c>
      <c r="BK41" s="182">
        <f t="shared" si="46"/>
        <v>0</v>
      </c>
      <c r="BL41" s="182">
        <f t="shared" si="47"/>
        <v>0</v>
      </c>
      <c r="BM41" s="182">
        <f t="shared" si="48"/>
        <v>0</v>
      </c>
      <c r="BN41" s="183"/>
      <c r="BO41" s="184">
        <f t="shared" si="8"/>
        <v>0</v>
      </c>
      <c r="BP41" s="184">
        <f t="shared" si="9"/>
        <v>0</v>
      </c>
      <c r="BQ41" s="184">
        <f t="shared" si="10"/>
        <v>0</v>
      </c>
      <c r="BR41" s="184">
        <f t="shared" si="11"/>
        <v>0</v>
      </c>
      <c r="BS41" s="184">
        <f t="shared" si="12"/>
        <v>0</v>
      </c>
      <c r="BT41" s="184">
        <f t="shared" si="13"/>
        <v>0</v>
      </c>
      <c r="BU41" s="184">
        <f t="shared" si="14"/>
        <v>0</v>
      </c>
      <c r="BV41" s="184">
        <f t="shared" si="15"/>
        <v>0</v>
      </c>
    </row>
    <row r="42" spans="1:75" s="185" customFormat="1" ht="24" customHeight="1" x14ac:dyDescent="0.15">
      <c r="A42" s="176"/>
      <c r="B42" s="191"/>
      <c r="C42" s="380"/>
      <c r="D42" s="381"/>
      <c r="E42" s="382"/>
      <c r="F42" s="383"/>
      <c r="G42" s="383"/>
      <c r="H42" s="383"/>
      <c r="I42" s="383"/>
      <c r="J42" s="383"/>
      <c r="K42" s="533"/>
      <c r="L42" s="98"/>
      <c r="M42" s="93"/>
      <c r="N42" s="162"/>
      <c r="O42" s="388"/>
      <c r="P42" s="389"/>
      <c r="Q42" s="390"/>
      <c r="R42" s="188"/>
      <c r="S42" s="102" t="s">
        <v>82</v>
      </c>
      <c r="T42" s="103"/>
      <c r="U42" s="180">
        <f t="shared" si="16"/>
        <v>0</v>
      </c>
      <c r="V42" s="180">
        <f t="shared" si="17"/>
        <v>0</v>
      </c>
      <c r="W42" s="180">
        <f t="shared" si="18"/>
        <v>0</v>
      </c>
      <c r="X42" s="180">
        <f t="shared" si="19"/>
        <v>0</v>
      </c>
      <c r="Y42" s="180">
        <f t="shared" si="20"/>
        <v>0</v>
      </c>
      <c r="Z42" s="180">
        <f t="shared" si="21"/>
        <v>0</v>
      </c>
      <c r="AA42" s="180">
        <f t="shared" si="22"/>
        <v>0</v>
      </c>
      <c r="AB42" s="180">
        <f t="shared" si="23"/>
        <v>0</v>
      </c>
      <c r="AC42" s="181"/>
      <c r="AD42" s="180">
        <f t="shared" si="0"/>
        <v>0</v>
      </c>
      <c r="AE42" s="180">
        <f t="shared" si="1"/>
        <v>0</v>
      </c>
      <c r="AF42" s="180">
        <f t="shared" si="2"/>
        <v>0</v>
      </c>
      <c r="AG42" s="180">
        <f t="shared" si="3"/>
        <v>0</v>
      </c>
      <c r="AH42" s="180">
        <f t="shared" si="4"/>
        <v>0</v>
      </c>
      <c r="AI42" s="180">
        <f t="shared" si="5"/>
        <v>0</v>
      </c>
      <c r="AJ42" s="180">
        <f t="shared" si="6"/>
        <v>0</v>
      </c>
      <c r="AK42" s="180">
        <f t="shared" si="7"/>
        <v>0</v>
      </c>
      <c r="AL42" s="181"/>
      <c r="AM42" s="180">
        <f t="shared" si="24"/>
        <v>0</v>
      </c>
      <c r="AN42" s="180">
        <f t="shared" si="25"/>
        <v>0</v>
      </c>
      <c r="AO42" s="180">
        <f t="shared" si="26"/>
        <v>0</v>
      </c>
      <c r="AP42" s="180">
        <f t="shared" si="27"/>
        <v>0</v>
      </c>
      <c r="AQ42" s="180">
        <f t="shared" si="28"/>
        <v>0</v>
      </c>
      <c r="AR42" s="180">
        <f t="shared" si="29"/>
        <v>0</v>
      </c>
      <c r="AS42" s="180">
        <f t="shared" si="30"/>
        <v>0</v>
      </c>
      <c r="AT42" s="180">
        <f t="shared" si="31"/>
        <v>0</v>
      </c>
      <c r="AU42" s="181"/>
      <c r="AV42" s="180">
        <f t="shared" si="32"/>
        <v>0</v>
      </c>
      <c r="AW42" s="180">
        <f t="shared" si="33"/>
        <v>0</v>
      </c>
      <c r="AX42" s="180">
        <f t="shared" si="34"/>
        <v>0</v>
      </c>
      <c r="AY42" s="180">
        <f t="shared" si="35"/>
        <v>0</v>
      </c>
      <c r="AZ42" s="180">
        <f t="shared" si="36"/>
        <v>0</v>
      </c>
      <c r="BA42" s="180">
        <f t="shared" si="37"/>
        <v>0</v>
      </c>
      <c r="BB42" s="180">
        <f t="shared" si="38"/>
        <v>0</v>
      </c>
      <c r="BC42" s="180">
        <f t="shared" si="39"/>
        <v>0</v>
      </c>
      <c r="BD42" s="157"/>
      <c r="BE42" s="182">
        <f t="shared" si="40"/>
        <v>0</v>
      </c>
      <c r="BF42" s="182">
        <f t="shared" si="41"/>
        <v>0</v>
      </c>
      <c r="BG42" s="182">
        <f t="shared" si="42"/>
        <v>0</v>
      </c>
      <c r="BH42" s="182">
        <f t="shared" si="43"/>
        <v>0</v>
      </c>
      <c r="BI42" s="182">
        <f t="shared" si="44"/>
        <v>0</v>
      </c>
      <c r="BJ42" s="182">
        <f t="shared" si="45"/>
        <v>0</v>
      </c>
      <c r="BK42" s="182">
        <f t="shared" si="46"/>
        <v>0</v>
      </c>
      <c r="BL42" s="182">
        <f t="shared" si="47"/>
        <v>0</v>
      </c>
      <c r="BM42" s="182">
        <f t="shared" si="48"/>
        <v>0</v>
      </c>
      <c r="BN42" s="183"/>
      <c r="BO42" s="184">
        <f t="shared" si="8"/>
        <v>0</v>
      </c>
      <c r="BP42" s="184">
        <f t="shared" si="9"/>
        <v>0</v>
      </c>
      <c r="BQ42" s="184">
        <f t="shared" si="10"/>
        <v>0</v>
      </c>
      <c r="BR42" s="184">
        <f t="shared" si="11"/>
        <v>0</v>
      </c>
      <c r="BS42" s="184">
        <f t="shared" si="12"/>
        <v>0</v>
      </c>
      <c r="BT42" s="184">
        <f t="shared" si="13"/>
        <v>0</v>
      </c>
      <c r="BU42" s="184">
        <f t="shared" si="14"/>
        <v>0</v>
      </c>
      <c r="BV42" s="184">
        <f t="shared" si="15"/>
        <v>0</v>
      </c>
    </row>
    <row r="43" spans="1:75" s="185" customFormat="1" ht="12.75" customHeight="1" x14ac:dyDescent="0.15">
      <c r="A43" s="176"/>
      <c r="B43" s="176"/>
      <c r="C43" s="192"/>
      <c r="D43" s="192"/>
      <c r="E43" s="192"/>
      <c r="F43" s="192"/>
      <c r="G43" s="192"/>
      <c r="H43" s="192"/>
      <c r="I43" s="192"/>
      <c r="J43" s="193"/>
      <c r="K43" s="192"/>
      <c r="L43" s="192"/>
      <c r="M43" s="192"/>
      <c r="N43" s="192"/>
      <c r="O43" s="192"/>
      <c r="P43" s="192"/>
      <c r="Q43" s="192"/>
      <c r="R43" s="192"/>
      <c r="S43" s="194">
        <f>COUNTA($C$15:$C$42)</f>
        <v>0</v>
      </c>
      <c r="T43" s="194"/>
      <c r="U43" s="195">
        <f>SUM(U15:U42)</f>
        <v>0</v>
      </c>
      <c r="V43" s="195">
        <f t="shared" ref="V43:AB43" si="49">SUM(V15:V42)</f>
        <v>0</v>
      </c>
      <c r="W43" s="195">
        <f t="shared" si="49"/>
        <v>0</v>
      </c>
      <c r="X43" s="195">
        <f t="shared" si="49"/>
        <v>0</v>
      </c>
      <c r="Y43" s="195">
        <f t="shared" si="49"/>
        <v>0</v>
      </c>
      <c r="Z43" s="195">
        <f t="shared" si="49"/>
        <v>0</v>
      </c>
      <c r="AA43" s="195">
        <f t="shared" si="49"/>
        <v>0</v>
      </c>
      <c r="AB43" s="195">
        <f t="shared" si="49"/>
        <v>0</v>
      </c>
      <c r="AC43" s="195"/>
      <c r="AD43" s="195">
        <f>SUM(AD15:AD42)</f>
        <v>0</v>
      </c>
      <c r="AE43" s="195">
        <f t="shared" ref="AE43:AK43" si="50">SUM(AE15:AE42)</f>
        <v>0</v>
      </c>
      <c r="AF43" s="195">
        <f t="shared" si="50"/>
        <v>0</v>
      </c>
      <c r="AG43" s="195">
        <f t="shared" si="50"/>
        <v>0</v>
      </c>
      <c r="AH43" s="195">
        <f t="shared" si="50"/>
        <v>0</v>
      </c>
      <c r="AI43" s="195">
        <f t="shared" si="50"/>
        <v>0</v>
      </c>
      <c r="AJ43" s="195">
        <f t="shared" si="50"/>
        <v>0</v>
      </c>
      <c r="AK43" s="195">
        <f t="shared" si="50"/>
        <v>0</v>
      </c>
      <c r="AL43" s="195"/>
      <c r="AM43" s="195">
        <f>SUM(AM15:AM42)</f>
        <v>0</v>
      </c>
      <c r="AN43" s="195">
        <f t="shared" ref="AN43:AT43" si="51">SUM(AN15:AN42)</f>
        <v>0</v>
      </c>
      <c r="AO43" s="195">
        <f t="shared" si="51"/>
        <v>0</v>
      </c>
      <c r="AP43" s="195">
        <f t="shared" si="51"/>
        <v>0</v>
      </c>
      <c r="AQ43" s="195">
        <f t="shared" si="51"/>
        <v>0</v>
      </c>
      <c r="AR43" s="195">
        <f t="shared" si="51"/>
        <v>0</v>
      </c>
      <c r="AS43" s="195">
        <f t="shared" si="51"/>
        <v>0</v>
      </c>
      <c r="AT43" s="195">
        <f t="shared" si="51"/>
        <v>0</v>
      </c>
      <c r="AU43" s="195"/>
      <c r="AV43" s="195">
        <f>SUM(AV15:AV42)</f>
        <v>0</v>
      </c>
      <c r="AW43" s="195">
        <f t="shared" ref="AW43:BC43" si="52">SUM(AW15:AW42)</f>
        <v>0</v>
      </c>
      <c r="AX43" s="195">
        <f t="shared" si="52"/>
        <v>0</v>
      </c>
      <c r="AY43" s="195">
        <f t="shared" si="52"/>
        <v>0</v>
      </c>
      <c r="AZ43" s="195">
        <f t="shared" si="52"/>
        <v>0</v>
      </c>
      <c r="BA43" s="195">
        <f>SUM(BA15:BA42)</f>
        <v>0</v>
      </c>
      <c r="BB43" s="195">
        <f t="shared" si="52"/>
        <v>0</v>
      </c>
      <c r="BC43" s="195">
        <f t="shared" si="52"/>
        <v>0</v>
      </c>
      <c r="BD43" s="220"/>
      <c r="BE43" s="196"/>
      <c r="BF43" s="195">
        <f>SUM(BF15:BF42)</f>
        <v>0</v>
      </c>
      <c r="BG43" s="195">
        <f t="shared" ref="BG43:BM43" si="53">SUM(BG15:BG42)</f>
        <v>0</v>
      </c>
      <c r="BH43" s="195">
        <f t="shared" si="53"/>
        <v>0</v>
      </c>
      <c r="BI43" s="195">
        <f t="shared" si="53"/>
        <v>0</v>
      </c>
      <c r="BJ43" s="195">
        <f t="shared" si="53"/>
        <v>0</v>
      </c>
      <c r="BK43" s="195">
        <f t="shared" si="53"/>
        <v>0</v>
      </c>
      <c r="BL43" s="195">
        <f t="shared" si="53"/>
        <v>0</v>
      </c>
      <c r="BM43" s="195">
        <f t="shared" si="53"/>
        <v>0</v>
      </c>
      <c r="BN43" s="197">
        <f>SUM(U43:BM43)</f>
        <v>0</v>
      </c>
      <c r="BO43" s="198">
        <f t="shared" ref="BO43:BV43" si="54">SUM(BO15:BO42)</f>
        <v>0</v>
      </c>
      <c r="BP43" s="198">
        <f t="shared" si="54"/>
        <v>0</v>
      </c>
      <c r="BQ43" s="198">
        <f t="shared" si="54"/>
        <v>0</v>
      </c>
      <c r="BR43" s="198">
        <f t="shared" si="54"/>
        <v>0</v>
      </c>
      <c r="BS43" s="198">
        <f t="shared" si="54"/>
        <v>0</v>
      </c>
      <c r="BT43" s="198">
        <f t="shared" si="54"/>
        <v>0</v>
      </c>
      <c r="BU43" s="198">
        <f t="shared" si="54"/>
        <v>0</v>
      </c>
      <c r="BV43" s="198">
        <f t="shared" si="54"/>
        <v>0</v>
      </c>
      <c r="BW43" s="199">
        <f>SUM(BO43:BV43)</f>
        <v>0</v>
      </c>
    </row>
    <row r="44" spans="1:75" s="185" customFormat="1" ht="12" customHeight="1" x14ac:dyDescent="0.15">
      <c r="A44" s="176"/>
      <c r="B44" s="534" t="s">
        <v>111</v>
      </c>
      <c r="C44" s="534"/>
      <c r="D44" s="534"/>
      <c r="E44" s="534"/>
      <c r="F44" s="192"/>
      <c r="G44" s="192"/>
      <c r="H44" s="192"/>
      <c r="I44" s="192"/>
      <c r="J44" s="193"/>
      <c r="K44" s="192"/>
      <c r="L44" s="192"/>
      <c r="M44" s="192"/>
      <c r="N44" s="192"/>
      <c r="O44" s="192"/>
      <c r="P44" s="192"/>
      <c r="Q44" s="192"/>
      <c r="R44" s="192"/>
      <c r="S44" s="102" t="s">
        <v>83</v>
      </c>
      <c r="T44" s="103"/>
      <c r="U44" s="200"/>
      <c r="V44" s="200"/>
      <c r="W44" s="200"/>
      <c r="X44" s="200"/>
      <c r="Y44" s="200"/>
      <c r="Z44" s="200"/>
      <c r="AA44" s="200"/>
      <c r="AB44" s="200"/>
      <c r="AC44" s="200"/>
      <c r="AD44" s="200"/>
      <c r="AE44" s="200"/>
      <c r="AF44" s="200"/>
      <c r="AG44" s="200"/>
      <c r="AH44" s="200"/>
      <c r="AI44" s="200"/>
      <c r="AJ44" s="200"/>
      <c r="AK44" s="200"/>
      <c r="AL44" s="200"/>
      <c r="AM44" s="200"/>
      <c r="AN44" s="200"/>
      <c r="AO44" s="200"/>
      <c r="AP44" s="200"/>
      <c r="AQ44" s="200"/>
      <c r="AR44" s="200"/>
      <c r="AS44" s="200"/>
      <c r="AT44" s="200"/>
      <c r="AU44" s="200"/>
      <c r="AV44" s="200"/>
      <c r="AW44" s="200"/>
      <c r="AX44" s="200"/>
      <c r="AY44" s="200"/>
      <c r="AZ44" s="200"/>
      <c r="BA44" s="200"/>
      <c r="BB44" s="200"/>
      <c r="BC44" s="200"/>
      <c r="BD44" s="200"/>
      <c r="BE44" s="200"/>
      <c r="BF44" s="200"/>
      <c r="BG44" s="200"/>
      <c r="BH44" s="200"/>
      <c r="BI44" s="200"/>
      <c r="BJ44" s="200"/>
      <c r="BK44" s="200"/>
      <c r="BL44" s="200"/>
      <c r="BM44" s="200"/>
      <c r="BN44" s="183"/>
      <c r="BO44" s="200"/>
      <c r="BP44" s="200"/>
      <c r="BQ44" s="200"/>
      <c r="BR44" s="200"/>
      <c r="BS44" s="200"/>
      <c r="BT44" s="183"/>
    </row>
    <row r="45" spans="1:75" s="185" customFormat="1" ht="28.5" customHeight="1" x14ac:dyDescent="0.15">
      <c r="A45" s="201"/>
      <c r="B45" s="363" t="s">
        <v>63</v>
      </c>
      <c r="C45" s="364"/>
      <c r="D45" s="364"/>
      <c r="E45" s="364"/>
      <c r="F45" s="364">
        <f>S45</f>
        <v>0</v>
      </c>
      <c r="G45" s="531" t="s">
        <v>14</v>
      </c>
      <c r="H45" s="202" t="s">
        <v>15</v>
      </c>
      <c r="I45" s="203">
        <f>SUM(BO43:BR43)</f>
        <v>0</v>
      </c>
      <c r="J45" s="204" t="s">
        <v>14</v>
      </c>
      <c r="K45" s="205" t="s">
        <v>89</v>
      </c>
      <c r="L45" s="203">
        <f>$BU$43</f>
        <v>0</v>
      </c>
      <c r="M45" s="206" t="s">
        <v>16</v>
      </c>
      <c r="N45" s="526" t="s">
        <v>91</v>
      </c>
      <c r="O45" s="364"/>
      <c r="P45" s="364">
        <f>S43</f>
        <v>0</v>
      </c>
      <c r="Q45" s="529" t="s">
        <v>84</v>
      </c>
      <c r="R45" s="176"/>
      <c r="S45" s="207">
        <f>SUM($N$15:$N$42)</f>
        <v>0</v>
      </c>
      <c r="T45" s="208"/>
      <c r="BN45" s="209"/>
      <c r="BT45" s="209"/>
    </row>
    <row r="46" spans="1:75" s="185" customFormat="1" ht="30" customHeight="1" x14ac:dyDescent="0.15">
      <c r="A46" s="210"/>
      <c r="B46" s="551"/>
      <c r="C46" s="528"/>
      <c r="D46" s="528"/>
      <c r="E46" s="528"/>
      <c r="F46" s="528"/>
      <c r="G46" s="532"/>
      <c r="H46" s="211" t="s">
        <v>64</v>
      </c>
      <c r="I46" s="212">
        <f>SUM(BS43:BT43)</f>
        <v>0</v>
      </c>
      <c r="J46" s="213" t="s">
        <v>16</v>
      </c>
      <c r="K46" s="214" t="s">
        <v>40</v>
      </c>
      <c r="L46" s="215">
        <f>$BV$43</f>
        <v>0</v>
      </c>
      <c r="M46" s="153" t="s">
        <v>16</v>
      </c>
      <c r="N46" s="527"/>
      <c r="O46" s="528"/>
      <c r="P46" s="528"/>
      <c r="Q46" s="530"/>
      <c r="R46" s="146"/>
      <c r="BN46" s="209"/>
      <c r="BT46" s="209"/>
    </row>
    <row r="47" spans="1:75" s="185" customFormat="1" x14ac:dyDescent="0.15">
      <c r="B47" s="216"/>
      <c r="C47" s="103"/>
      <c r="D47" s="103"/>
      <c r="E47" s="103"/>
      <c r="F47" s="103"/>
      <c r="G47" s="103"/>
      <c r="H47" s="103"/>
      <c r="I47" s="103"/>
      <c r="J47" s="103"/>
      <c r="BN47" s="209"/>
      <c r="BT47" s="209"/>
    </row>
    <row r="48" spans="1:75" x14ac:dyDescent="0.15">
      <c r="B48" s="217" t="s">
        <v>138</v>
      </c>
      <c r="C48" s="218"/>
      <c r="D48" s="218"/>
      <c r="E48" s="218"/>
      <c r="F48" s="218"/>
      <c r="G48" s="218"/>
      <c r="H48" s="218"/>
      <c r="I48" s="218"/>
      <c r="J48" s="218"/>
    </row>
    <row r="49" spans="2:10" x14ac:dyDescent="0.15">
      <c r="B49" s="217" t="s">
        <v>125</v>
      </c>
      <c r="C49" s="218"/>
      <c r="D49" s="218">
        <f>記録簿４月!$S$43</f>
        <v>0</v>
      </c>
      <c r="E49" s="219" t="s">
        <v>137</v>
      </c>
      <c r="G49" s="218"/>
      <c r="H49" s="218"/>
      <c r="I49" s="218"/>
      <c r="J49" s="218"/>
    </row>
    <row r="50" spans="2:10" x14ac:dyDescent="0.15">
      <c r="B50" s="217" t="s">
        <v>126</v>
      </c>
      <c r="C50" s="218"/>
      <c r="D50" s="218">
        <f>'５月 '!$S$43</f>
        <v>0</v>
      </c>
      <c r="E50" s="219" t="s">
        <v>137</v>
      </c>
      <c r="G50" s="218"/>
      <c r="H50" s="218"/>
      <c r="I50" s="218"/>
      <c r="J50" s="218"/>
    </row>
    <row r="51" spans="2:10" x14ac:dyDescent="0.15">
      <c r="B51" s="217" t="s">
        <v>127</v>
      </c>
      <c r="C51" s="218"/>
      <c r="D51" s="218">
        <f>'６月 '!$S$43</f>
        <v>0</v>
      </c>
      <c r="E51" s="219" t="s">
        <v>136</v>
      </c>
      <c r="G51" s="218"/>
      <c r="H51" s="218"/>
      <c r="I51" s="218"/>
      <c r="J51" s="218"/>
    </row>
    <row r="52" spans="2:10" x14ac:dyDescent="0.15">
      <c r="B52" s="217" t="s">
        <v>128</v>
      </c>
      <c r="C52" s="218"/>
      <c r="D52" s="218">
        <f>'７月'!$S$43</f>
        <v>0</v>
      </c>
      <c r="E52" s="219" t="s">
        <v>136</v>
      </c>
      <c r="G52" s="218"/>
      <c r="H52" s="218"/>
      <c r="I52" s="218"/>
      <c r="J52" s="218"/>
    </row>
    <row r="53" spans="2:10" x14ac:dyDescent="0.15">
      <c r="B53" s="217" t="s">
        <v>129</v>
      </c>
      <c r="D53" s="163">
        <f>'８月 '!$S$43</f>
        <v>0</v>
      </c>
      <c r="E53" s="219" t="s">
        <v>136</v>
      </c>
    </row>
    <row r="54" spans="2:10" x14ac:dyDescent="0.15">
      <c r="B54" s="217" t="s">
        <v>130</v>
      </c>
      <c r="D54" s="163">
        <f>'９月 '!$S$43</f>
        <v>0</v>
      </c>
      <c r="E54" s="219" t="s">
        <v>136</v>
      </c>
      <c r="F54" s="163" t="s">
        <v>139</v>
      </c>
      <c r="G54" s="163">
        <f>SUM(D49:D54)</f>
        <v>0</v>
      </c>
      <c r="H54" s="163" t="s">
        <v>137</v>
      </c>
    </row>
    <row r="55" spans="2:10" x14ac:dyDescent="0.15">
      <c r="B55" s="217" t="s">
        <v>131</v>
      </c>
      <c r="D55" s="163">
        <f>'10月 '!$S$43</f>
        <v>0</v>
      </c>
      <c r="E55" s="219" t="s">
        <v>136</v>
      </c>
    </row>
    <row r="56" spans="2:10" x14ac:dyDescent="0.15">
      <c r="B56" s="217" t="s">
        <v>132</v>
      </c>
      <c r="D56" s="163">
        <f>'11月 '!$S$43</f>
        <v>0</v>
      </c>
      <c r="E56" s="219" t="s">
        <v>136</v>
      </c>
    </row>
    <row r="57" spans="2:10" x14ac:dyDescent="0.15">
      <c r="B57" s="217" t="s">
        <v>133</v>
      </c>
      <c r="D57" s="163">
        <f>'12月'!$S$43</f>
        <v>0</v>
      </c>
      <c r="E57" s="219" t="s">
        <v>136</v>
      </c>
    </row>
    <row r="58" spans="2:10" x14ac:dyDescent="0.15">
      <c r="B58" s="217" t="s">
        <v>134</v>
      </c>
      <c r="D58" s="163">
        <f>'１月'!$S$43</f>
        <v>0</v>
      </c>
      <c r="E58" s="219" t="s">
        <v>136</v>
      </c>
    </row>
    <row r="59" spans="2:10" x14ac:dyDescent="0.15">
      <c r="B59" s="217" t="s">
        <v>135</v>
      </c>
      <c r="D59" s="163">
        <f>'２月'!$S$43</f>
        <v>0</v>
      </c>
      <c r="E59" s="219" t="s">
        <v>136</v>
      </c>
      <c r="F59" s="163" t="s">
        <v>140</v>
      </c>
      <c r="G59" s="163">
        <f>SUM(D55:D59)</f>
        <v>0</v>
      </c>
      <c r="H59" s="163" t="s">
        <v>137</v>
      </c>
    </row>
    <row r="60" spans="2:10" x14ac:dyDescent="0.15">
      <c r="F60" s="163" t="s">
        <v>141</v>
      </c>
      <c r="G60" s="163">
        <f>SUM(G54:G59)</f>
        <v>0</v>
      </c>
      <c r="H60" s="163" t="s">
        <v>137</v>
      </c>
    </row>
  </sheetData>
  <sheetProtection sheet="1" scenarios="1" formatCells="0" formatRows="0" selectLockedCells="1"/>
  <protectedRanges>
    <protectedRange password="CECB" sqref="E13 O13:P13 O14:Q14 B13:D14 E14:J14 G13:I13 K13:N14 O15:P42" name="範囲1_2_1"/>
    <protectedRange password="CECB" sqref="R12 B11:Q11" name="範囲1_1_1_2"/>
    <protectedRange password="CECB" sqref="B12:Q12" name="範囲1_1_1_1_1"/>
    <protectedRange password="CECB" sqref="B6 B7:E9 K6:K9 L7:L9" name="範囲1_1_1_2_1"/>
    <protectedRange password="CECB" sqref="B4" name="範囲1_1_1_2_2"/>
  </protectedRanges>
  <mergeCells count="165">
    <mergeCell ref="Q45:Q46"/>
    <mergeCell ref="B44:E44"/>
    <mergeCell ref="B45:E46"/>
    <mergeCell ref="F45:F46"/>
    <mergeCell ref="G45:G46"/>
    <mergeCell ref="N45:O46"/>
    <mergeCell ref="P45:P46"/>
    <mergeCell ref="C41:D41"/>
    <mergeCell ref="E41:K41"/>
    <mergeCell ref="O41:Q41"/>
    <mergeCell ref="C42:D42"/>
    <mergeCell ref="E42:K42"/>
    <mergeCell ref="O42:Q42"/>
    <mergeCell ref="C39:D39"/>
    <mergeCell ref="E39:K39"/>
    <mergeCell ref="O39:Q39"/>
    <mergeCell ref="C40:D40"/>
    <mergeCell ref="E40:K40"/>
    <mergeCell ref="O40:Q40"/>
    <mergeCell ref="C37:D37"/>
    <mergeCell ref="E37:K37"/>
    <mergeCell ref="O37:Q37"/>
    <mergeCell ref="C38:D38"/>
    <mergeCell ref="E38:K38"/>
    <mergeCell ref="O38:Q38"/>
    <mergeCell ref="C35:D35"/>
    <mergeCell ref="E35:K35"/>
    <mergeCell ref="O35:Q35"/>
    <mergeCell ref="C36:D36"/>
    <mergeCell ref="E36:K36"/>
    <mergeCell ref="O36:Q36"/>
    <mergeCell ref="C33:D33"/>
    <mergeCell ref="E33:K33"/>
    <mergeCell ref="O33:Q33"/>
    <mergeCell ref="C34:D34"/>
    <mergeCell ref="E34:K34"/>
    <mergeCell ref="O34:Q34"/>
    <mergeCell ref="C31:D31"/>
    <mergeCell ref="E31:K31"/>
    <mergeCell ref="O31:Q31"/>
    <mergeCell ref="C32:D32"/>
    <mergeCell ref="E32:K32"/>
    <mergeCell ref="O32:Q32"/>
    <mergeCell ref="C29:D29"/>
    <mergeCell ref="E29:K29"/>
    <mergeCell ref="O29:Q29"/>
    <mergeCell ref="C30:D30"/>
    <mergeCell ref="E30:K30"/>
    <mergeCell ref="O30:Q30"/>
    <mergeCell ref="C27:D27"/>
    <mergeCell ref="E27:K27"/>
    <mergeCell ref="O27:Q27"/>
    <mergeCell ref="C28:D28"/>
    <mergeCell ref="E28:K28"/>
    <mergeCell ref="O28:Q28"/>
    <mergeCell ref="C25:D25"/>
    <mergeCell ref="E25:K25"/>
    <mergeCell ref="O25:Q25"/>
    <mergeCell ref="C26:D26"/>
    <mergeCell ref="E26:K26"/>
    <mergeCell ref="O26:Q26"/>
    <mergeCell ref="C23:D23"/>
    <mergeCell ref="E23:K23"/>
    <mergeCell ref="O23:Q23"/>
    <mergeCell ref="C24:D24"/>
    <mergeCell ref="E24:K24"/>
    <mergeCell ref="O24:Q24"/>
    <mergeCell ref="C21:D21"/>
    <mergeCell ref="E21:K21"/>
    <mergeCell ref="O21:Q21"/>
    <mergeCell ref="C22:D22"/>
    <mergeCell ref="E22:K22"/>
    <mergeCell ref="O22:Q22"/>
    <mergeCell ref="C19:D19"/>
    <mergeCell ref="E19:K19"/>
    <mergeCell ref="O19:Q19"/>
    <mergeCell ref="C20:D20"/>
    <mergeCell ref="E20:K20"/>
    <mergeCell ref="O20:Q20"/>
    <mergeCell ref="C17:D17"/>
    <mergeCell ref="E17:K17"/>
    <mergeCell ref="O17:Q17"/>
    <mergeCell ref="C18:D18"/>
    <mergeCell ref="E18:K18"/>
    <mergeCell ref="O18:Q18"/>
    <mergeCell ref="C15:D15"/>
    <mergeCell ref="E15:K15"/>
    <mergeCell ref="O15:Q15"/>
    <mergeCell ref="C16:D16"/>
    <mergeCell ref="E16:K16"/>
    <mergeCell ref="O16:Q16"/>
    <mergeCell ref="BT11:BT14"/>
    <mergeCell ref="BU11:BU14"/>
    <mergeCell ref="BV11:BV14"/>
    <mergeCell ref="B12:Q12"/>
    <mergeCell ref="B13:B14"/>
    <mergeCell ref="C13:D14"/>
    <mergeCell ref="E13:K14"/>
    <mergeCell ref="L13:L14"/>
    <mergeCell ref="M13:N13"/>
    <mergeCell ref="O13:Q14"/>
    <mergeCell ref="AK11:AK12"/>
    <mergeCell ref="BO11:BO14"/>
    <mergeCell ref="BP11:BP14"/>
    <mergeCell ref="BQ11:BQ14"/>
    <mergeCell ref="BR11:BR14"/>
    <mergeCell ref="BS11:BS14"/>
    <mergeCell ref="AE11:AE12"/>
    <mergeCell ref="AF11:AF12"/>
    <mergeCell ref="BG9:BG12"/>
    <mergeCell ref="BH9:BH12"/>
    <mergeCell ref="BI9:BI12"/>
    <mergeCell ref="BJ9:BJ12"/>
    <mergeCell ref="BK9:BK12"/>
    <mergeCell ref="AX9:AX12"/>
    <mergeCell ref="AY9:AY12"/>
    <mergeCell ref="AZ9:AZ12"/>
    <mergeCell ref="BA9:BA12"/>
    <mergeCell ref="BB9:BB12"/>
    <mergeCell ref="BC9:BC12"/>
    <mergeCell ref="V11:V12"/>
    <mergeCell ref="W11:W12"/>
    <mergeCell ref="X11:X12"/>
    <mergeCell ref="Y11:Y12"/>
    <mergeCell ref="BF9:BF12"/>
    <mergeCell ref="AR8:AR12"/>
    <mergeCell ref="AS8:AS12"/>
    <mergeCell ref="AT8:AT12"/>
    <mergeCell ref="N8:Q9"/>
    <mergeCell ref="BN8:BN12"/>
    <mergeCell ref="D9:E9"/>
    <mergeCell ref="F9:J9"/>
    <mergeCell ref="AV9:AV12"/>
    <mergeCell ref="AW9:AW12"/>
    <mergeCell ref="AM8:AM12"/>
    <mergeCell ref="AN8:AN12"/>
    <mergeCell ref="AO8:AO12"/>
    <mergeCell ref="AP8:AP12"/>
    <mergeCell ref="AQ8:AQ12"/>
    <mergeCell ref="Z11:Z12"/>
    <mergeCell ref="AA11:AA12"/>
    <mergeCell ref="AB11:AB12"/>
    <mergeCell ref="AD11:AD12"/>
    <mergeCell ref="AG11:AG12"/>
    <mergeCell ref="AH11:AH12"/>
    <mergeCell ref="AI11:AI12"/>
    <mergeCell ref="AJ11:AJ12"/>
    <mergeCell ref="BL9:BL12"/>
    <mergeCell ref="BM9:BM12"/>
    <mergeCell ref="B11:O11"/>
    <mergeCell ref="P11:Q11"/>
    <mergeCell ref="S11:S14"/>
    <mergeCell ref="U11:U12"/>
    <mergeCell ref="B4:Q4"/>
    <mergeCell ref="B6:C6"/>
    <mergeCell ref="D6:J6"/>
    <mergeCell ref="B7:C9"/>
    <mergeCell ref="D7:E7"/>
    <mergeCell ref="F7:J7"/>
    <mergeCell ref="D8:E8"/>
    <mergeCell ref="F8:J8"/>
    <mergeCell ref="K6:L7"/>
    <mergeCell ref="M6:Q7"/>
    <mergeCell ref="K8:L9"/>
    <mergeCell ref="M8:M9"/>
  </mergeCells>
  <phoneticPr fontId="10"/>
  <conditionalFormatting sqref="M40:M42">
    <cfRule type="cellIs" dxfId="63" priority="47" stopIfTrue="1" operator="between">
      <formula>"①"</formula>
      <formula>"⑧"</formula>
    </cfRule>
  </conditionalFormatting>
  <conditionalFormatting sqref="M28">
    <cfRule type="cellIs" dxfId="62" priority="18" stopIfTrue="1" operator="between">
      <formula>"①"</formula>
      <formula>"⑧"</formula>
    </cfRule>
    <cfRule type="cellIs" dxfId="61" priority="19" stopIfTrue="1" operator="equal">
      <formula>"①+②③"</formula>
    </cfRule>
  </conditionalFormatting>
  <conditionalFormatting sqref="M25:M27">
    <cfRule type="cellIs" dxfId="60" priority="16" stopIfTrue="1" operator="between">
      <formula>"①"</formula>
      <formula>"⑧"</formula>
    </cfRule>
    <cfRule type="cellIs" dxfId="59" priority="17" stopIfTrue="1" operator="equal">
      <formula>"①+②③"</formula>
    </cfRule>
  </conditionalFormatting>
  <conditionalFormatting sqref="M29">
    <cfRule type="cellIs" dxfId="58" priority="14" stopIfTrue="1" operator="between">
      <formula>"①"</formula>
      <formula>"⑧"</formula>
    </cfRule>
    <cfRule type="cellIs" dxfId="57" priority="15" stopIfTrue="1" operator="equal">
      <formula>"①+②③"</formula>
    </cfRule>
  </conditionalFormatting>
  <conditionalFormatting sqref="M33">
    <cfRule type="cellIs" dxfId="56" priority="12" stopIfTrue="1" operator="between">
      <formula>"①"</formula>
      <formula>"⑧"</formula>
    </cfRule>
    <cfRule type="cellIs" dxfId="55" priority="13" stopIfTrue="1" operator="equal">
      <formula>"①+②③"</formula>
    </cfRule>
  </conditionalFormatting>
  <conditionalFormatting sqref="M30:M32">
    <cfRule type="cellIs" dxfId="54" priority="10" stopIfTrue="1" operator="between">
      <formula>"①"</formula>
      <formula>"⑧"</formula>
    </cfRule>
    <cfRule type="cellIs" dxfId="53" priority="11" stopIfTrue="1" operator="equal">
      <formula>"①+②③"</formula>
    </cfRule>
  </conditionalFormatting>
  <conditionalFormatting sqref="M34">
    <cfRule type="cellIs" dxfId="52" priority="8" stopIfTrue="1" operator="between">
      <formula>"①"</formula>
      <formula>"⑧"</formula>
    </cfRule>
    <cfRule type="cellIs" dxfId="51" priority="9" stopIfTrue="1" operator="equal">
      <formula>"①+②③"</formula>
    </cfRule>
  </conditionalFormatting>
  <conditionalFormatting sqref="M38">
    <cfRule type="cellIs" dxfId="50" priority="6" stopIfTrue="1" operator="between">
      <formula>"①"</formula>
      <formula>"⑧"</formula>
    </cfRule>
    <cfRule type="cellIs" dxfId="49" priority="7" stopIfTrue="1" operator="equal">
      <formula>"①+②③"</formula>
    </cfRule>
  </conditionalFormatting>
  <conditionalFormatting sqref="M35:M37">
    <cfRule type="cellIs" dxfId="48" priority="4" stopIfTrue="1" operator="between">
      <formula>"①"</formula>
      <formula>"⑧"</formula>
    </cfRule>
    <cfRule type="cellIs" dxfId="47" priority="5" stopIfTrue="1" operator="equal">
      <formula>"①+②③"</formula>
    </cfRule>
  </conditionalFormatting>
  <conditionalFormatting sqref="M39">
    <cfRule type="cellIs" dxfId="46" priority="2" stopIfTrue="1" operator="between">
      <formula>"①"</formula>
      <formula>"⑧"</formula>
    </cfRule>
    <cfRule type="cellIs" dxfId="45" priority="3" stopIfTrue="1" operator="equal">
      <formula>"①+②③"</formula>
    </cfRule>
  </conditionalFormatting>
  <conditionalFormatting sqref="M15:M24">
    <cfRule type="cellIs" dxfId="44" priority="1" stopIfTrue="1" operator="between">
      <formula>"①"</formula>
      <formula>"⑧"</formula>
    </cfRule>
  </conditionalFormatting>
  <pageMargins left="0.7" right="0.7" top="0.75" bottom="0.75" header="0.3" footer="0.3"/>
  <pageSetup paperSize="9" scale="75" orientation="portrait" verticalDpi="0" r:id="rId1"/>
  <rowBreaks count="1" manualBreakCount="1">
    <brk id="46" max="16383" man="1"/>
  </rowBreaks>
  <colBreaks count="2" manualBreakCount="2">
    <brk id="17" max="45" man="1"/>
    <brk id="47" max="1048575" man="1"/>
  </col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W60"/>
  <sheetViews>
    <sheetView view="pageBreakPreview" topLeftCell="A12" zoomScaleNormal="70" zoomScaleSheetLayoutView="100" workbookViewId="0">
      <selection activeCell="C15" sqref="C15:N22"/>
    </sheetView>
  </sheetViews>
  <sheetFormatPr defaultRowHeight="13.5" x14ac:dyDescent="0.15"/>
  <cols>
    <col min="1" max="1" width="1" style="163" customWidth="1"/>
    <col min="2" max="2" width="4.625" style="163" customWidth="1"/>
    <col min="3" max="3" width="2.125" style="163" customWidth="1"/>
    <col min="4" max="4" width="6.5" style="163" customWidth="1"/>
    <col min="5" max="5" width="1.875" style="163" customWidth="1"/>
    <col min="6" max="6" width="7.625" style="163" customWidth="1"/>
    <col min="7" max="7" width="4.625" style="163" customWidth="1"/>
    <col min="8" max="8" width="10.625" style="163" customWidth="1"/>
    <col min="9" max="9" width="7.625" style="163" customWidth="1"/>
    <col min="10" max="10" width="3.375" style="163" customWidth="1"/>
    <col min="11" max="11" width="12.625" style="163" customWidth="1"/>
    <col min="12" max="12" width="13.25" style="163" customWidth="1"/>
    <col min="13" max="14" width="8.5" style="163" customWidth="1"/>
    <col min="15" max="17" width="6.25" style="163" customWidth="1"/>
    <col min="18" max="18" width="2.5" style="163" customWidth="1"/>
    <col min="19" max="19" width="11.625" style="163" customWidth="1"/>
    <col min="20" max="20" width="8.875" style="163" customWidth="1"/>
    <col min="21" max="28" width="4.5" style="163" customWidth="1"/>
    <col min="29" max="57" width="3.75" style="163" customWidth="1"/>
    <col min="58" max="65" width="4.75" style="163" customWidth="1"/>
    <col min="66" max="66" width="6.5" style="164" customWidth="1"/>
    <col min="67" max="71" width="3.75" style="163" customWidth="1"/>
    <col min="72" max="72" width="4" style="164" customWidth="1"/>
    <col min="73" max="73" width="2.875" style="163" customWidth="1"/>
    <col min="74" max="74" width="3.625" style="163" customWidth="1"/>
    <col min="75" max="256" width="9" style="163"/>
    <col min="257" max="257" width="1" style="163" customWidth="1"/>
    <col min="258" max="258" width="4.625" style="163" customWidth="1"/>
    <col min="259" max="259" width="2.125" style="163" customWidth="1"/>
    <col min="260" max="260" width="6.5" style="163" customWidth="1"/>
    <col min="261" max="261" width="1.875" style="163" customWidth="1"/>
    <col min="262" max="262" width="7.625" style="163" customWidth="1"/>
    <col min="263" max="263" width="4.625" style="163" customWidth="1"/>
    <col min="264" max="264" width="10.625" style="163" customWidth="1"/>
    <col min="265" max="265" width="7.625" style="163" customWidth="1"/>
    <col min="266" max="266" width="3.375" style="163" customWidth="1"/>
    <col min="267" max="267" width="12.625" style="163" customWidth="1"/>
    <col min="268" max="268" width="13.25" style="163" customWidth="1"/>
    <col min="269" max="270" width="8.5" style="163" customWidth="1"/>
    <col min="271" max="273" width="5.875" style="163" customWidth="1"/>
    <col min="274" max="274" width="1.375" style="163" customWidth="1"/>
    <col min="275" max="276" width="18.125" style="163" customWidth="1"/>
    <col min="277" max="284" width="5.625" style="163" customWidth="1"/>
    <col min="285" max="313" width="3.75" style="163" customWidth="1"/>
    <col min="314" max="321" width="4.75" style="163" customWidth="1"/>
    <col min="322" max="322" width="6.5" style="163" customWidth="1"/>
    <col min="323" max="327" width="3.75" style="163" customWidth="1"/>
    <col min="328" max="328" width="4" style="163" customWidth="1"/>
    <col min="329" max="329" width="2.875" style="163" customWidth="1"/>
    <col min="330" max="330" width="3.625" style="163" customWidth="1"/>
    <col min="331" max="512" width="9" style="163"/>
    <col min="513" max="513" width="1" style="163" customWidth="1"/>
    <col min="514" max="514" width="4.625" style="163" customWidth="1"/>
    <col min="515" max="515" width="2.125" style="163" customWidth="1"/>
    <col min="516" max="516" width="6.5" style="163" customWidth="1"/>
    <col min="517" max="517" width="1.875" style="163" customWidth="1"/>
    <col min="518" max="518" width="7.625" style="163" customWidth="1"/>
    <col min="519" max="519" width="4.625" style="163" customWidth="1"/>
    <col min="520" max="520" width="10.625" style="163" customWidth="1"/>
    <col min="521" max="521" width="7.625" style="163" customWidth="1"/>
    <col min="522" max="522" width="3.375" style="163" customWidth="1"/>
    <col min="523" max="523" width="12.625" style="163" customWidth="1"/>
    <col min="524" max="524" width="13.25" style="163" customWidth="1"/>
    <col min="525" max="526" width="8.5" style="163" customWidth="1"/>
    <col min="527" max="529" width="5.875" style="163" customWidth="1"/>
    <col min="530" max="530" width="1.375" style="163" customWidth="1"/>
    <col min="531" max="532" width="18.125" style="163" customWidth="1"/>
    <col min="533" max="540" width="5.625" style="163" customWidth="1"/>
    <col min="541" max="569" width="3.75" style="163" customWidth="1"/>
    <col min="570" max="577" width="4.75" style="163" customWidth="1"/>
    <col min="578" max="578" width="6.5" style="163" customWidth="1"/>
    <col min="579" max="583" width="3.75" style="163" customWidth="1"/>
    <col min="584" max="584" width="4" style="163" customWidth="1"/>
    <col min="585" max="585" width="2.875" style="163" customWidth="1"/>
    <col min="586" max="586" width="3.625" style="163" customWidth="1"/>
    <col min="587" max="768" width="9" style="163"/>
    <col min="769" max="769" width="1" style="163" customWidth="1"/>
    <col min="770" max="770" width="4.625" style="163" customWidth="1"/>
    <col min="771" max="771" width="2.125" style="163" customWidth="1"/>
    <col min="772" max="772" width="6.5" style="163" customWidth="1"/>
    <col min="773" max="773" width="1.875" style="163" customWidth="1"/>
    <col min="774" max="774" width="7.625" style="163" customWidth="1"/>
    <col min="775" max="775" width="4.625" style="163" customWidth="1"/>
    <col min="776" max="776" width="10.625" style="163" customWidth="1"/>
    <col min="777" max="777" width="7.625" style="163" customWidth="1"/>
    <col min="778" max="778" width="3.375" style="163" customWidth="1"/>
    <col min="779" max="779" width="12.625" style="163" customWidth="1"/>
    <col min="780" max="780" width="13.25" style="163" customWidth="1"/>
    <col min="781" max="782" width="8.5" style="163" customWidth="1"/>
    <col min="783" max="785" width="5.875" style="163" customWidth="1"/>
    <col min="786" max="786" width="1.375" style="163" customWidth="1"/>
    <col min="787" max="788" width="18.125" style="163" customWidth="1"/>
    <col min="789" max="796" width="5.625" style="163" customWidth="1"/>
    <col min="797" max="825" width="3.75" style="163" customWidth="1"/>
    <col min="826" max="833" width="4.75" style="163" customWidth="1"/>
    <col min="834" max="834" width="6.5" style="163" customWidth="1"/>
    <col min="835" max="839" width="3.75" style="163" customWidth="1"/>
    <col min="840" max="840" width="4" style="163" customWidth="1"/>
    <col min="841" max="841" width="2.875" style="163" customWidth="1"/>
    <col min="842" max="842" width="3.625" style="163" customWidth="1"/>
    <col min="843" max="1024" width="9" style="163"/>
    <col min="1025" max="1025" width="1" style="163" customWidth="1"/>
    <col min="1026" max="1026" width="4.625" style="163" customWidth="1"/>
    <col min="1027" max="1027" width="2.125" style="163" customWidth="1"/>
    <col min="1028" max="1028" width="6.5" style="163" customWidth="1"/>
    <col min="1029" max="1029" width="1.875" style="163" customWidth="1"/>
    <col min="1030" max="1030" width="7.625" style="163" customWidth="1"/>
    <col min="1031" max="1031" width="4.625" style="163" customWidth="1"/>
    <col min="1032" max="1032" width="10.625" style="163" customWidth="1"/>
    <col min="1033" max="1033" width="7.625" style="163" customWidth="1"/>
    <col min="1034" max="1034" width="3.375" style="163" customWidth="1"/>
    <col min="1035" max="1035" width="12.625" style="163" customWidth="1"/>
    <col min="1036" max="1036" width="13.25" style="163" customWidth="1"/>
    <col min="1037" max="1038" width="8.5" style="163" customWidth="1"/>
    <col min="1039" max="1041" width="5.875" style="163" customWidth="1"/>
    <col min="1042" max="1042" width="1.375" style="163" customWidth="1"/>
    <col min="1043" max="1044" width="18.125" style="163" customWidth="1"/>
    <col min="1045" max="1052" width="5.625" style="163" customWidth="1"/>
    <col min="1053" max="1081" width="3.75" style="163" customWidth="1"/>
    <col min="1082" max="1089" width="4.75" style="163" customWidth="1"/>
    <col min="1090" max="1090" width="6.5" style="163" customWidth="1"/>
    <col min="1091" max="1095" width="3.75" style="163" customWidth="1"/>
    <col min="1096" max="1096" width="4" style="163" customWidth="1"/>
    <col min="1097" max="1097" width="2.875" style="163" customWidth="1"/>
    <col min="1098" max="1098" width="3.625" style="163" customWidth="1"/>
    <col min="1099" max="1280" width="9" style="163"/>
    <col min="1281" max="1281" width="1" style="163" customWidth="1"/>
    <col min="1282" max="1282" width="4.625" style="163" customWidth="1"/>
    <col min="1283" max="1283" width="2.125" style="163" customWidth="1"/>
    <col min="1284" max="1284" width="6.5" style="163" customWidth="1"/>
    <col min="1285" max="1285" width="1.875" style="163" customWidth="1"/>
    <col min="1286" max="1286" width="7.625" style="163" customWidth="1"/>
    <col min="1287" max="1287" width="4.625" style="163" customWidth="1"/>
    <col min="1288" max="1288" width="10.625" style="163" customWidth="1"/>
    <col min="1289" max="1289" width="7.625" style="163" customWidth="1"/>
    <col min="1290" max="1290" width="3.375" style="163" customWidth="1"/>
    <col min="1291" max="1291" width="12.625" style="163" customWidth="1"/>
    <col min="1292" max="1292" width="13.25" style="163" customWidth="1"/>
    <col min="1293" max="1294" width="8.5" style="163" customWidth="1"/>
    <col min="1295" max="1297" width="5.875" style="163" customWidth="1"/>
    <col min="1298" max="1298" width="1.375" style="163" customWidth="1"/>
    <col min="1299" max="1300" width="18.125" style="163" customWidth="1"/>
    <col min="1301" max="1308" width="5.625" style="163" customWidth="1"/>
    <col min="1309" max="1337" width="3.75" style="163" customWidth="1"/>
    <col min="1338" max="1345" width="4.75" style="163" customWidth="1"/>
    <col min="1346" max="1346" width="6.5" style="163" customWidth="1"/>
    <col min="1347" max="1351" width="3.75" style="163" customWidth="1"/>
    <col min="1352" max="1352" width="4" style="163" customWidth="1"/>
    <col min="1353" max="1353" width="2.875" style="163" customWidth="1"/>
    <col min="1354" max="1354" width="3.625" style="163" customWidth="1"/>
    <col min="1355" max="1536" width="9" style="163"/>
    <col min="1537" max="1537" width="1" style="163" customWidth="1"/>
    <col min="1538" max="1538" width="4.625" style="163" customWidth="1"/>
    <col min="1539" max="1539" width="2.125" style="163" customWidth="1"/>
    <col min="1540" max="1540" width="6.5" style="163" customWidth="1"/>
    <col min="1541" max="1541" width="1.875" style="163" customWidth="1"/>
    <col min="1542" max="1542" width="7.625" style="163" customWidth="1"/>
    <col min="1543" max="1543" width="4.625" style="163" customWidth="1"/>
    <col min="1544" max="1544" width="10.625" style="163" customWidth="1"/>
    <col min="1545" max="1545" width="7.625" style="163" customWidth="1"/>
    <col min="1546" max="1546" width="3.375" style="163" customWidth="1"/>
    <col min="1547" max="1547" width="12.625" style="163" customWidth="1"/>
    <col min="1548" max="1548" width="13.25" style="163" customWidth="1"/>
    <col min="1549" max="1550" width="8.5" style="163" customWidth="1"/>
    <col min="1551" max="1553" width="5.875" style="163" customWidth="1"/>
    <col min="1554" max="1554" width="1.375" style="163" customWidth="1"/>
    <col min="1555" max="1556" width="18.125" style="163" customWidth="1"/>
    <col min="1557" max="1564" width="5.625" style="163" customWidth="1"/>
    <col min="1565" max="1593" width="3.75" style="163" customWidth="1"/>
    <col min="1594" max="1601" width="4.75" style="163" customWidth="1"/>
    <col min="1602" max="1602" width="6.5" style="163" customWidth="1"/>
    <col min="1603" max="1607" width="3.75" style="163" customWidth="1"/>
    <col min="1608" max="1608" width="4" style="163" customWidth="1"/>
    <col min="1609" max="1609" width="2.875" style="163" customWidth="1"/>
    <col min="1610" max="1610" width="3.625" style="163" customWidth="1"/>
    <col min="1611" max="1792" width="9" style="163"/>
    <col min="1793" max="1793" width="1" style="163" customWidth="1"/>
    <col min="1794" max="1794" width="4.625" style="163" customWidth="1"/>
    <col min="1795" max="1795" width="2.125" style="163" customWidth="1"/>
    <col min="1796" max="1796" width="6.5" style="163" customWidth="1"/>
    <col min="1797" max="1797" width="1.875" style="163" customWidth="1"/>
    <col min="1798" max="1798" width="7.625" style="163" customWidth="1"/>
    <col min="1799" max="1799" width="4.625" style="163" customWidth="1"/>
    <col min="1800" max="1800" width="10.625" style="163" customWidth="1"/>
    <col min="1801" max="1801" width="7.625" style="163" customWidth="1"/>
    <col min="1802" max="1802" width="3.375" style="163" customWidth="1"/>
    <col min="1803" max="1803" width="12.625" style="163" customWidth="1"/>
    <col min="1804" max="1804" width="13.25" style="163" customWidth="1"/>
    <col min="1805" max="1806" width="8.5" style="163" customWidth="1"/>
    <col min="1807" max="1809" width="5.875" style="163" customWidth="1"/>
    <col min="1810" max="1810" width="1.375" style="163" customWidth="1"/>
    <col min="1811" max="1812" width="18.125" style="163" customWidth="1"/>
    <col min="1813" max="1820" width="5.625" style="163" customWidth="1"/>
    <col min="1821" max="1849" width="3.75" style="163" customWidth="1"/>
    <col min="1850" max="1857" width="4.75" style="163" customWidth="1"/>
    <col min="1858" max="1858" width="6.5" style="163" customWidth="1"/>
    <col min="1859" max="1863" width="3.75" style="163" customWidth="1"/>
    <col min="1864" max="1864" width="4" style="163" customWidth="1"/>
    <col min="1865" max="1865" width="2.875" style="163" customWidth="1"/>
    <col min="1866" max="1866" width="3.625" style="163" customWidth="1"/>
    <col min="1867" max="2048" width="9" style="163"/>
    <col min="2049" max="2049" width="1" style="163" customWidth="1"/>
    <col min="2050" max="2050" width="4.625" style="163" customWidth="1"/>
    <col min="2051" max="2051" width="2.125" style="163" customWidth="1"/>
    <col min="2052" max="2052" width="6.5" style="163" customWidth="1"/>
    <col min="2053" max="2053" width="1.875" style="163" customWidth="1"/>
    <col min="2054" max="2054" width="7.625" style="163" customWidth="1"/>
    <col min="2055" max="2055" width="4.625" style="163" customWidth="1"/>
    <col min="2056" max="2056" width="10.625" style="163" customWidth="1"/>
    <col min="2057" max="2057" width="7.625" style="163" customWidth="1"/>
    <col min="2058" max="2058" width="3.375" style="163" customWidth="1"/>
    <col min="2059" max="2059" width="12.625" style="163" customWidth="1"/>
    <col min="2060" max="2060" width="13.25" style="163" customWidth="1"/>
    <col min="2061" max="2062" width="8.5" style="163" customWidth="1"/>
    <col min="2063" max="2065" width="5.875" style="163" customWidth="1"/>
    <col min="2066" max="2066" width="1.375" style="163" customWidth="1"/>
    <col min="2067" max="2068" width="18.125" style="163" customWidth="1"/>
    <col min="2069" max="2076" width="5.625" style="163" customWidth="1"/>
    <col min="2077" max="2105" width="3.75" style="163" customWidth="1"/>
    <col min="2106" max="2113" width="4.75" style="163" customWidth="1"/>
    <col min="2114" max="2114" width="6.5" style="163" customWidth="1"/>
    <col min="2115" max="2119" width="3.75" style="163" customWidth="1"/>
    <col min="2120" max="2120" width="4" style="163" customWidth="1"/>
    <col min="2121" max="2121" width="2.875" style="163" customWidth="1"/>
    <col min="2122" max="2122" width="3.625" style="163" customWidth="1"/>
    <col min="2123" max="2304" width="9" style="163"/>
    <col min="2305" max="2305" width="1" style="163" customWidth="1"/>
    <col min="2306" max="2306" width="4.625" style="163" customWidth="1"/>
    <col min="2307" max="2307" width="2.125" style="163" customWidth="1"/>
    <col min="2308" max="2308" width="6.5" style="163" customWidth="1"/>
    <col min="2309" max="2309" width="1.875" style="163" customWidth="1"/>
    <col min="2310" max="2310" width="7.625" style="163" customWidth="1"/>
    <col min="2311" max="2311" width="4.625" style="163" customWidth="1"/>
    <col min="2312" max="2312" width="10.625" style="163" customWidth="1"/>
    <col min="2313" max="2313" width="7.625" style="163" customWidth="1"/>
    <col min="2314" max="2314" width="3.375" style="163" customWidth="1"/>
    <col min="2315" max="2315" width="12.625" style="163" customWidth="1"/>
    <col min="2316" max="2316" width="13.25" style="163" customWidth="1"/>
    <col min="2317" max="2318" width="8.5" style="163" customWidth="1"/>
    <col min="2319" max="2321" width="5.875" style="163" customWidth="1"/>
    <col min="2322" max="2322" width="1.375" style="163" customWidth="1"/>
    <col min="2323" max="2324" width="18.125" style="163" customWidth="1"/>
    <col min="2325" max="2332" width="5.625" style="163" customWidth="1"/>
    <col min="2333" max="2361" width="3.75" style="163" customWidth="1"/>
    <col min="2362" max="2369" width="4.75" style="163" customWidth="1"/>
    <col min="2370" max="2370" width="6.5" style="163" customWidth="1"/>
    <col min="2371" max="2375" width="3.75" style="163" customWidth="1"/>
    <col min="2376" max="2376" width="4" style="163" customWidth="1"/>
    <col min="2377" max="2377" width="2.875" style="163" customWidth="1"/>
    <col min="2378" max="2378" width="3.625" style="163" customWidth="1"/>
    <col min="2379" max="2560" width="9" style="163"/>
    <col min="2561" max="2561" width="1" style="163" customWidth="1"/>
    <col min="2562" max="2562" width="4.625" style="163" customWidth="1"/>
    <col min="2563" max="2563" width="2.125" style="163" customWidth="1"/>
    <col min="2564" max="2564" width="6.5" style="163" customWidth="1"/>
    <col min="2565" max="2565" width="1.875" style="163" customWidth="1"/>
    <col min="2566" max="2566" width="7.625" style="163" customWidth="1"/>
    <col min="2567" max="2567" width="4.625" style="163" customWidth="1"/>
    <col min="2568" max="2568" width="10.625" style="163" customWidth="1"/>
    <col min="2569" max="2569" width="7.625" style="163" customWidth="1"/>
    <col min="2570" max="2570" width="3.375" style="163" customWidth="1"/>
    <col min="2571" max="2571" width="12.625" style="163" customWidth="1"/>
    <col min="2572" max="2572" width="13.25" style="163" customWidth="1"/>
    <col min="2573" max="2574" width="8.5" style="163" customWidth="1"/>
    <col min="2575" max="2577" width="5.875" style="163" customWidth="1"/>
    <col min="2578" max="2578" width="1.375" style="163" customWidth="1"/>
    <col min="2579" max="2580" width="18.125" style="163" customWidth="1"/>
    <col min="2581" max="2588" width="5.625" style="163" customWidth="1"/>
    <col min="2589" max="2617" width="3.75" style="163" customWidth="1"/>
    <col min="2618" max="2625" width="4.75" style="163" customWidth="1"/>
    <col min="2626" max="2626" width="6.5" style="163" customWidth="1"/>
    <col min="2627" max="2631" width="3.75" style="163" customWidth="1"/>
    <col min="2632" max="2632" width="4" style="163" customWidth="1"/>
    <col min="2633" max="2633" width="2.875" style="163" customWidth="1"/>
    <col min="2634" max="2634" width="3.625" style="163" customWidth="1"/>
    <col min="2635" max="2816" width="9" style="163"/>
    <col min="2817" max="2817" width="1" style="163" customWidth="1"/>
    <col min="2818" max="2818" width="4.625" style="163" customWidth="1"/>
    <col min="2819" max="2819" width="2.125" style="163" customWidth="1"/>
    <col min="2820" max="2820" width="6.5" style="163" customWidth="1"/>
    <col min="2821" max="2821" width="1.875" style="163" customWidth="1"/>
    <col min="2822" max="2822" width="7.625" style="163" customWidth="1"/>
    <col min="2823" max="2823" width="4.625" style="163" customWidth="1"/>
    <col min="2824" max="2824" width="10.625" style="163" customWidth="1"/>
    <col min="2825" max="2825" width="7.625" style="163" customWidth="1"/>
    <col min="2826" max="2826" width="3.375" style="163" customWidth="1"/>
    <col min="2827" max="2827" width="12.625" style="163" customWidth="1"/>
    <col min="2828" max="2828" width="13.25" style="163" customWidth="1"/>
    <col min="2829" max="2830" width="8.5" style="163" customWidth="1"/>
    <col min="2831" max="2833" width="5.875" style="163" customWidth="1"/>
    <col min="2834" max="2834" width="1.375" style="163" customWidth="1"/>
    <col min="2835" max="2836" width="18.125" style="163" customWidth="1"/>
    <col min="2837" max="2844" width="5.625" style="163" customWidth="1"/>
    <col min="2845" max="2873" width="3.75" style="163" customWidth="1"/>
    <col min="2874" max="2881" width="4.75" style="163" customWidth="1"/>
    <col min="2882" max="2882" width="6.5" style="163" customWidth="1"/>
    <col min="2883" max="2887" width="3.75" style="163" customWidth="1"/>
    <col min="2888" max="2888" width="4" style="163" customWidth="1"/>
    <col min="2889" max="2889" width="2.875" style="163" customWidth="1"/>
    <col min="2890" max="2890" width="3.625" style="163" customWidth="1"/>
    <col min="2891" max="3072" width="9" style="163"/>
    <col min="3073" max="3073" width="1" style="163" customWidth="1"/>
    <col min="3074" max="3074" width="4.625" style="163" customWidth="1"/>
    <col min="3075" max="3075" width="2.125" style="163" customWidth="1"/>
    <col min="3076" max="3076" width="6.5" style="163" customWidth="1"/>
    <col min="3077" max="3077" width="1.875" style="163" customWidth="1"/>
    <col min="3078" max="3078" width="7.625" style="163" customWidth="1"/>
    <col min="3079" max="3079" width="4.625" style="163" customWidth="1"/>
    <col min="3080" max="3080" width="10.625" style="163" customWidth="1"/>
    <col min="3081" max="3081" width="7.625" style="163" customWidth="1"/>
    <col min="3082" max="3082" width="3.375" style="163" customWidth="1"/>
    <col min="3083" max="3083" width="12.625" style="163" customWidth="1"/>
    <col min="3084" max="3084" width="13.25" style="163" customWidth="1"/>
    <col min="3085" max="3086" width="8.5" style="163" customWidth="1"/>
    <col min="3087" max="3089" width="5.875" style="163" customWidth="1"/>
    <col min="3090" max="3090" width="1.375" style="163" customWidth="1"/>
    <col min="3091" max="3092" width="18.125" style="163" customWidth="1"/>
    <col min="3093" max="3100" width="5.625" style="163" customWidth="1"/>
    <col min="3101" max="3129" width="3.75" style="163" customWidth="1"/>
    <col min="3130" max="3137" width="4.75" style="163" customWidth="1"/>
    <col min="3138" max="3138" width="6.5" style="163" customWidth="1"/>
    <col min="3139" max="3143" width="3.75" style="163" customWidth="1"/>
    <col min="3144" max="3144" width="4" style="163" customWidth="1"/>
    <col min="3145" max="3145" width="2.875" style="163" customWidth="1"/>
    <col min="3146" max="3146" width="3.625" style="163" customWidth="1"/>
    <col min="3147" max="3328" width="9" style="163"/>
    <col min="3329" max="3329" width="1" style="163" customWidth="1"/>
    <col min="3330" max="3330" width="4.625" style="163" customWidth="1"/>
    <col min="3331" max="3331" width="2.125" style="163" customWidth="1"/>
    <col min="3332" max="3332" width="6.5" style="163" customWidth="1"/>
    <col min="3333" max="3333" width="1.875" style="163" customWidth="1"/>
    <col min="3334" max="3334" width="7.625" style="163" customWidth="1"/>
    <col min="3335" max="3335" width="4.625" style="163" customWidth="1"/>
    <col min="3336" max="3336" width="10.625" style="163" customWidth="1"/>
    <col min="3337" max="3337" width="7.625" style="163" customWidth="1"/>
    <col min="3338" max="3338" width="3.375" style="163" customWidth="1"/>
    <col min="3339" max="3339" width="12.625" style="163" customWidth="1"/>
    <col min="3340" max="3340" width="13.25" style="163" customWidth="1"/>
    <col min="3341" max="3342" width="8.5" style="163" customWidth="1"/>
    <col min="3343" max="3345" width="5.875" style="163" customWidth="1"/>
    <col min="3346" max="3346" width="1.375" style="163" customWidth="1"/>
    <col min="3347" max="3348" width="18.125" style="163" customWidth="1"/>
    <col min="3349" max="3356" width="5.625" style="163" customWidth="1"/>
    <col min="3357" max="3385" width="3.75" style="163" customWidth="1"/>
    <col min="3386" max="3393" width="4.75" style="163" customWidth="1"/>
    <col min="3394" max="3394" width="6.5" style="163" customWidth="1"/>
    <col min="3395" max="3399" width="3.75" style="163" customWidth="1"/>
    <col min="3400" max="3400" width="4" style="163" customWidth="1"/>
    <col min="3401" max="3401" width="2.875" style="163" customWidth="1"/>
    <col min="3402" max="3402" width="3.625" style="163" customWidth="1"/>
    <col min="3403" max="3584" width="9" style="163"/>
    <col min="3585" max="3585" width="1" style="163" customWidth="1"/>
    <col min="3586" max="3586" width="4.625" style="163" customWidth="1"/>
    <col min="3587" max="3587" width="2.125" style="163" customWidth="1"/>
    <col min="3588" max="3588" width="6.5" style="163" customWidth="1"/>
    <col min="3589" max="3589" width="1.875" style="163" customWidth="1"/>
    <col min="3590" max="3590" width="7.625" style="163" customWidth="1"/>
    <col min="3591" max="3591" width="4.625" style="163" customWidth="1"/>
    <col min="3592" max="3592" width="10.625" style="163" customWidth="1"/>
    <col min="3593" max="3593" width="7.625" style="163" customWidth="1"/>
    <col min="3594" max="3594" width="3.375" style="163" customWidth="1"/>
    <col min="3595" max="3595" width="12.625" style="163" customWidth="1"/>
    <col min="3596" max="3596" width="13.25" style="163" customWidth="1"/>
    <col min="3597" max="3598" width="8.5" style="163" customWidth="1"/>
    <col min="3599" max="3601" width="5.875" style="163" customWidth="1"/>
    <col min="3602" max="3602" width="1.375" style="163" customWidth="1"/>
    <col min="3603" max="3604" width="18.125" style="163" customWidth="1"/>
    <col min="3605" max="3612" width="5.625" style="163" customWidth="1"/>
    <col min="3613" max="3641" width="3.75" style="163" customWidth="1"/>
    <col min="3642" max="3649" width="4.75" style="163" customWidth="1"/>
    <col min="3650" max="3650" width="6.5" style="163" customWidth="1"/>
    <col min="3651" max="3655" width="3.75" style="163" customWidth="1"/>
    <col min="3656" max="3656" width="4" style="163" customWidth="1"/>
    <col min="3657" max="3657" width="2.875" style="163" customWidth="1"/>
    <col min="3658" max="3658" width="3.625" style="163" customWidth="1"/>
    <col min="3659" max="3840" width="9" style="163"/>
    <col min="3841" max="3841" width="1" style="163" customWidth="1"/>
    <col min="3842" max="3842" width="4.625" style="163" customWidth="1"/>
    <col min="3843" max="3843" width="2.125" style="163" customWidth="1"/>
    <col min="3844" max="3844" width="6.5" style="163" customWidth="1"/>
    <col min="3845" max="3845" width="1.875" style="163" customWidth="1"/>
    <col min="3846" max="3846" width="7.625" style="163" customWidth="1"/>
    <col min="3847" max="3847" width="4.625" style="163" customWidth="1"/>
    <col min="3848" max="3848" width="10.625" style="163" customWidth="1"/>
    <col min="3849" max="3849" width="7.625" style="163" customWidth="1"/>
    <col min="3850" max="3850" width="3.375" style="163" customWidth="1"/>
    <col min="3851" max="3851" width="12.625" style="163" customWidth="1"/>
    <col min="3852" max="3852" width="13.25" style="163" customWidth="1"/>
    <col min="3853" max="3854" width="8.5" style="163" customWidth="1"/>
    <col min="3855" max="3857" width="5.875" style="163" customWidth="1"/>
    <col min="3858" max="3858" width="1.375" style="163" customWidth="1"/>
    <col min="3859" max="3860" width="18.125" style="163" customWidth="1"/>
    <col min="3861" max="3868" width="5.625" style="163" customWidth="1"/>
    <col min="3869" max="3897" width="3.75" style="163" customWidth="1"/>
    <col min="3898" max="3905" width="4.75" style="163" customWidth="1"/>
    <col min="3906" max="3906" width="6.5" style="163" customWidth="1"/>
    <col min="3907" max="3911" width="3.75" style="163" customWidth="1"/>
    <col min="3912" max="3912" width="4" style="163" customWidth="1"/>
    <col min="3913" max="3913" width="2.875" style="163" customWidth="1"/>
    <col min="3914" max="3914" width="3.625" style="163" customWidth="1"/>
    <col min="3915" max="4096" width="9" style="163"/>
    <col min="4097" max="4097" width="1" style="163" customWidth="1"/>
    <col min="4098" max="4098" width="4.625" style="163" customWidth="1"/>
    <col min="4099" max="4099" width="2.125" style="163" customWidth="1"/>
    <col min="4100" max="4100" width="6.5" style="163" customWidth="1"/>
    <col min="4101" max="4101" width="1.875" style="163" customWidth="1"/>
    <col min="4102" max="4102" width="7.625" style="163" customWidth="1"/>
    <col min="4103" max="4103" width="4.625" style="163" customWidth="1"/>
    <col min="4104" max="4104" width="10.625" style="163" customWidth="1"/>
    <col min="4105" max="4105" width="7.625" style="163" customWidth="1"/>
    <col min="4106" max="4106" width="3.375" style="163" customWidth="1"/>
    <col min="4107" max="4107" width="12.625" style="163" customWidth="1"/>
    <col min="4108" max="4108" width="13.25" style="163" customWidth="1"/>
    <col min="4109" max="4110" width="8.5" style="163" customWidth="1"/>
    <col min="4111" max="4113" width="5.875" style="163" customWidth="1"/>
    <col min="4114" max="4114" width="1.375" style="163" customWidth="1"/>
    <col min="4115" max="4116" width="18.125" style="163" customWidth="1"/>
    <col min="4117" max="4124" width="5.625" style="163" customWidth="1"/>
    <col min="4125" max="4153" width="3.75" style="163" customWidth="1"/>
    <col min="4154" max="4161" width="4.75" style="163" customWidth="1"/>
    <col min="4162" max="4162" width="6.5" style="163" customWidth="1"/>
    <col min="4163" max="4167" width="3.75" style="163" customWidth="1"/>
    <col min="4168" max="4168" width="4" style="163" customWidth="1"/>
    <col min="4169" max="4169" width="2.875" style="163" customWidth="1"/>
    <col min="4170" max="4170" width="3.625" style="163" customWidth="1"/>
    <col min="4171" max="4352" width="9" style="163"/>
    <col min="4353" max="4353" width="1" style="163" customWidth="1"/>
    <col min="4354" max="4354" width="4.625" style="163" customWidth="1"/>
    <col min="4355" max="4355" width="2.125" style="163" customWidth="1"/>
    <col min="4356" max="4356" width="6.5" style="163" customWidth="1"/>
    <col min="4357" max="4357" width="1.875" style="163" customWidth="1"/>
    <col min="4358" max="4358" width="7.625" style="163" customWidth="1"/>
    <col min="4359" max="4359" width="4.625" style="163" customWidth="1"/>
    <col min="4360" max="4360" width="10.625" style="163" customWidth="1"/>
    <col min="4361" max="4361" width="7.625" style="163" customWidth="1"/>
    <col min="4362" max="4362" width="3.375" style="163" customWidth="1"/>
    <col min="4363" max="4363" width="12.625" style="163" customWidth="1"/>
    <col min="4364" max="4364" width="13.25" style="163" customWidth="1"/>
    <col min="4365" max="4366" width="8.5" style="163" customWidth="1"/>
    <col min="4367" max="4369" width="5.875" style="163" customWidth="1"/>
    <col min="4370" max="4370" width="1.375" style="163" customWidth="1"/>
    <col min="4371" max="4372" width="18.125" style="163" customWidth="1"/>
    <col min="4373" max="4380" width="5.625" style="163" customWidth="1"/>
    <col min="4381" max="4409" width="3.75" style="163" customWidth="1"/>
    <col min="4410" max="4417" width="4.75" style="163" customWidth="1"/>
    <col min="4418" max="4418" width="6.5" style="163" customWidth="1"/>
    <col min="4419" max="4423" width="3.75" style="163" customWidth="1"/>
    <col min="4424" max="4424" width="4" style="163" customWidth="1"/>
    <col min="4425" max="4425" width="2.875" style="163" customWidth="1"/>
    <col min="4426" max="4426" width="3.625" style="163" customWidth="1"/>
    <col min="4427" max="4608" width="9" style="163"/>
    <col min="4609" max="4609" width="1" style="163" customWidth="1"/>
    <col min="4610" max="4610" width="4.625" style="163" customWidth="1"/>
    <col min="4611" max="4611" width="2.125" style="163" customWidth="1"/>
    <col min="4612" max="4612" width="6.5" style="163" customWidth="1"/>
    <col min="4613" max="4613" width="1.875" style="163" customWidth="1"/>
    <col min="4614" max="4614" width="7.625" style="163" customWidth="1"/>
    <col min="4615" max="4615" width="4.625" style="163" customWidth="1"/>
    <col min="4616" max="4616" width="10.625" style="163" customWidth="1"/>
    <col min="4617" max="4617" width="7.625" style="163" customWidth="1"/>
    <col min="4618" max="4618" width="3.375" style="163" customWidth="1"/>
    <col min="4619" max="4619" width="12.625" style="163" customWidth="1"/>
    <col min="4620" max="4620" width="13.25" style="163" customWidth="1"/>
    <col min="4621" max="4622" width="8.5" style="163" customWidth="1"/>
    <col min="4623" max="4625" width="5.875" style="163" customWidth="1"/>
    <col min="4626" max="4626" width="1.375" style="163" customWidth="1"/>
    <col min="4627" max="4628" width="18.125" style="163" customWidth="1"/>
    <col min="4629" max="4636" width="5.625" style="163" customWidth="1"/>
    <col min="4637" max="4665" width="3.75" style="163" customWidth="1"/>
    <col min="4666" max="4673" width="4.75" style="163" customWidth="1"/>
    <col min="4674" max="4674" width="6.5" style="163" customWidth="1"/>
    <col min="4675" max="4679" width="3.75" style="163" customWidth="1"/>
    <col min="4680" max="4680" width="4" style="163" customWidth="1"/>
    <col min="4681" max="4681" width="2.875" style="163" customWidth="1"/>
    <col min="4682" max="4682" width="3.625" style="163" customWidth="1"/>
    <col min="4683" max="4864" width="9" style="163"/>
    <col min="4865" max="4865" width="1" style="163" customWidth="1"/>
    <col min="4866" max="4866" width="4.625" style="163" customWidth="1"/>
    <col min="4867" max="4867" width="2.125" style="163" customWidth="1"/>
    <col min="4868" max="4868" width="6.5" style="163" customWidth="1"/>
    <col min="4869" max="4869" width="1.875" style="163" customWidth="1"/>
    <col min="4870" max="4870" width="7.625" style="163" customWidth="1"/>
    <col min="4871" max="4871" width="4.625" style="163" customWidth="1"/>
    <col min="4872" max="4872" width="10.625" style="163" customWidth="1"/>
    <col min="4873" max="4873" width="7.625" style="163" customWidth="1"/>
    <col min="4874" max="4874" width="3.375" style="163" customWidth="1"/>
    <col min="4875" max="4875" width="12.625" style="163" customWidth="1"/>
    <col min="4876" max="4876" width="13.25" style="163" customWidth="1"/>
    <col min="4877" max="4878" width="8.5" style="163" customWidth="1"/>
    <col min="4879" max="4881" width="5.875" style="163" customWidth="1"/>
    <col min="4882" max="4882" width="1.375" style="163" customWidth="1"/>
    <col min="4883" max="4884" width="18.125" style="163" customWidth="1"/>
    <col min="4885" max="4892" width="5.625" style="163" customWidth="1"/>
    <col min="4893" max="4921" width="3.75" style="163" customWidth="1"/>
    <col min="4922" max="4929" width="4.75" style="163" customWidth="1"/>
    <col min="4930" max="4930" width="6.5" style="163" customWidth="1"/>
    <col min="4931" max="4935" width="3.75" style="163" customWidth="1"/>
    <col min="4936" max="4936" width="4" style="163" customWidth="1"/>
    <col min="4937" max="4937" width="2.875" style="163" customWidth="1"/>
    <col min="4938" max="4938" width="3.625" style="163" customWidth="1"/>
    <col min="4939" max="5120" width="9" style="163"/>
    <col min="5121" max="5121" width="1" style="163" customWidth="1"/>
    <col min="5122" max="5122" width="4.625" style="163" customWidth="1"/>
    <col min="5123" max="5123" width="2.125" style="163" customWidth="1"/>
    <col min="5124" max="5124" width="6.5" style="163" customWidth="1"/>
    <col min="5125" max="5125" width="1.875" style="163" customWidth="1"/>
    <col min="5126" max="5126" width="7.625" style="163" customWidth="1"/>
    <col min="5127" max="5127" width="4.625" style="163" customWidth="1"/>
    <col min="5128" max="5128" width="10.625" style="163" customWidth="1"/>
    <col min="5129" max="5129" width="7.625" style="163" customWidth="1"/>
    <col min="5130" max="5130" width="3.375" style="163" customWidth="1"/>
    <col min="5131" max="5131" width="12.625" style="163" customWidth="1"/>
    <col min="5132" max="5132" width="13.25" style="163" customWidth="1"/>
    <col min="5133" max="5134" width="8.5" style="163" customWidth="1"/>
    <col min="5135" max="5137" width="5.875" style="163" customWidth="1"/>
    <col min="5138" max="5138" width="1.375" style="163" customWidth="1"/>
    <col min="5139" max="5140" width="18.125" style="163" customWidth="1"/>
    <col min="5141" max="5148" width="5.625" style="163" customWidth="1"/>
    <col min="5149" max="5177" width="3.75" style="163" customWidth="1"/>
    <col min="5178" max="5185" width="4.75" style="163" customWidth="1"/>
    <col min="5186" max="5186" width="6.5" style="163" customWidth="1"/>
    <col min="5187" max="5191" width="3.75" style="163" customWidth="1"/>
    <col min="5192" max="5192" width="4" style="163" customWidth="1"/>
    <col min="5193" max="5193" width="2.875" style="163" customWidth="1"/>
    <col min="5194" max="5194" width="3.625" style="163" customWidth="1"/>
    <col min="5195" max="5376" width="9" style="163"/>
    <col min="5377" max="5377" width="1" style="163" customWidth="1"/>
    <col min="5378" max="5378" width="4.625" style="163" customWidth="1"/>
    <col min="5379" max="5379" width="2.125" style="163" customWidth="1"/>
    <col min="5380" max="5380" width="6.5" style="163" customWidth="1"/>
    <col min="5381" max="5381" width="1.875" style="163" customWidth="1"/>
    <col min="5382" max="5382" width="7.625" style="163" customWidth="1"/>
    <col min="5383" max="5383" width="4.625" style="163" customWidth="1"/>
    <col min="5384" max="5384" width="10.625" style="163" customWidth="1"/>
    <col min="5385" max="5385" width="7.625" style="163" customWidth="1"/>
    <col min="5386" max="5386" width="3.375" style="163" customWidth="1"/>
    <col min="5387" max="5387" width="12.625" style="163" customWidth="1"/>
    <col min="5388" max="5388" width="13.25" style="163" customWidth="1"/>
    <col min="5389" max="5390" width="8.5" style="163" customWidth="1"/>
    <col min="5391" max="5393" width="5.875" style="163" customWidth="1"/>
    <col min="5394" max="5394" width="1.375" style="163" customWidth="1"/>
    <col min="5395" max="5396" width="18.125" style="163" customWidth="1"/>
    <col min="5397" max="5404" width="5.625" style="163" customWidth="1"/>
    <col min="5405" max="5433" width="3.75" style="163" customWidth="1"/>
    <col min="5434" max="5441" width="4.75" style="163" customWidth="1"/>
    <col min="5442" max="5442" width="6.5" style="163" customWidth="1"/>
    <col min="5443" max="5447" width="3.75" style="163" customWidth="1"/>
    <col min="5448" max="5448" width="4" style="163" customWidth="1"/>
    <col min="5449" max="5449" width="2.875" style="163" customWidth="1"/>
    <col min="5450" max="5450" width="3.625" style="163" customWidth="1"/>
    <col min="5451" max="5632" width="9" style="163"/>
    <col min="5633" max="5633" width="1" style="163" customWidth="1"/>
    <col min="5634" max="5634" width="4.625" style="163" customWidth="1"/>
    <col min="5635" max="5635" width="2.125" style="163" customWidth="1"/>
    <col min="5636" max="5636" width="6.5" style="163" customWidth="1"/>
    <col min="5637" max="5637" width="1.875" style="163" customWidth="1"/>
    <col min="5638" max="5638" width="7.625" style="163" customWidth="1"/>
    <col min="5639" max="5639" width="4.625" style="163" customWidth="1"/>
    <col min="5640" max="5640" width="10.625" style="163" customWidth="1"/>
    <col min="5641" max="5641" width="7.625" style="163" customWidth="1"/>
    <col min="5642" max="5642" width="3.375" style="163" customWidth="1"/>
    <col min="5643" max="5643" width="12.625" style="163" customWidth="1"/>
    <col min="5644" max="5644" width="13.25" style="163" customWidth="1"/>
    <col min="5645" max="5646" width="8.5" style="163" customWidth="1"/>
    <col min="5647" max="5649" width="5.875" style="163" customWidth="1"/>
    <col min="5650" max="5650" width="1.375" style="163" customWidth="1"/>
    <col min="5651" max="5652" width="18.125" style="163" customWidth="1"/>
    <col min="5653" max="5660" width="5.625" style="163" customWidth="1"/>
    <col min="5661" max="5689" width="3.75" style="163" customWidth="1"/>
    <col min="5690" max="5697" width="4.75" style="163" customWidth="1"/>
    <col min="5698" max="5698" width="6.5" style="163" customWidth="1"/>
    <col min="5699" max="5703" width="3.75" style="163" customWidth="1"/>
    <col min="5704" max="5704" width="4" style="163" customWidth="1"/>
    <col min="5705" max="5705" width="2.875" style="163" customWidth="1"/>
    <col min="5706" max="5706" width="3.625" style="163" customWidth="1"/>
    <col min="5707" max="5888" width="9" style="163"/>
    <col min="5889" max="5889" width="1" style="163" customWidth="1"/>
    <col min="5890" max="5890" width="4.625" style="163" customWidth="1"/>
    <col min="5891" max="5891" width="2.125" style="163" customWidth="1"/>
    <col min="5892" max="5892" width="6.5" style="163" customWidth="1"/>
    <col min="5893" max="5893" width="1.875" style="163" customWidth="1"/>
    <col min="5894" max="5894" width="7.625" style="163" customWidth="1"/>
    <col min="5895" max="5895" width="4.625" style="163" customWidth="1"/>
    <col min="5896" max="5896" width="10.625" style="163" customWidth="1"/>
    <col min="5897" max="5897" width="7.625" style="163" customWidth="1"/>
    <col min="5898" max="5898" width="3.375" style="163" customWidth="1"/>
    <col min="5899" max="5899" width="12.625" style="163" customWidth="1"/>
    <col min="5900" max="5900" width="13.25" style="163" customWidth="1"/>
    <col min="5901" max="5902" width="8.5" style="163" customWidth="1"/>
    <col min="5903" max="5905" width="5.875" style="163" customWidth="1"/>
    <col min="5906" max="5906" width="1.375" style="163" customWidth="1"/>
    <col min="5907" max="5908" width="18.125" style="163" customWidth="1"/>
    <col min="5909" max="5916" width="5.625" style="163" customWidth="1"/>
    <col min="5917" max="5945" width="3.75" style="163" customWidth="1"/>
    <col min="5946" max="5953" width="4.75" style="163" customWidth="1"/>
    <col min="5954" max="5954" width="6.5" style="163" customWidth="1"/>
    <col min="5955" max="5959" width="3.75" style="163" customWidth="1"/>
    <col min="5960" max="5960" width="4" style="163" customWidth="1"/>
    <col min="5961" max="5961" width="2.875" style="163" customWidth="1"/>
    <col min="5962" max="5962" width="3.625" style="163" customWidth="1"/>
    <col min="5963" max="6144" width="9" style="163"/>
    <col min="6145" max="6145" width="1" style="163" customWidth="1"/>
    <col min="6146" max="6146" width="4.625" style="163" customWidth="1"/>
    <col min="6147" max="6147" width="2.125" style="163" customWidth="1"/>
    <col min="6148" max="6148" width="6.5" style="163" customWidth="1"/>
    <col min="6149" max="6149" width="1.875" style="163" customWidth="1"/>
    <col min="6150" max="6150" width="7.625" style="163" customWidth="1"/>
    <col min="6151" max="6151" width="4.625" style="163" customWidth="1"/>
    <col min="6152" max="6152" width="10.625" style="163" customWidth="1"/>
    <col min="6153" max="6153" width="7.625" style="163" customWidth="1"/>
    <col min="6154" max="6154" width="3.375" style="163" customWidth="1"/>
    <col min="6155" max="6155" width="12.625" style="163" customWidth="1"/>
    <col min="6156" max="6156" width="13.25" style="163" customWidth="1"/>
    <col min="6157" max="6158" width="8.5" style="163" customWidth="1"/>
    <col min="6159" max="6161" width="5.875" style="163" customWidth="1"/>
    <col min="6162" max="6162" width="1.375" style="163" customWidth="1"/>
    <col min="6163" max="6164" width="18.125" style="163" customWidth="1"/>
    <col min="6165" max="6172" width="5.625" style="163" customWidth="1"/>
    <col min="6173" max="6201" width="3.75" style="163" customWidth="1"/>
    <col min="6202" max="6209" width="4.75" style="163" customWidth="1"/>
    <col min="6210" max="6210" width="6.5" style="163" customWidth="1"/>
    <col min="6211" max="6215" width="3.75" style="163" customWidth="1"/>
    <col min="6216" max="6216" width="4" style="163" customWidth="1"/>
    <col min="6217" max="6217" width="2.875" style="163" customWidth="1"/>
    <col min="6218" max="6218" width="3.625" style="163" customWidth="1"/>
    <col min="6219" max="6400" width="9" style="163"/>
    <col min="6401" max="6401" width="1" style="163" customWidth="1"/>
    <col min="6402" max="6402" width="4.625" style="163" customWidth="1"/>
    <col min="6403" max="6403" width="2.125" style="163" customWidth="1"/>
    <col min="6404" max="6404" width="6.5" style="163" customWidth="1"/>
    <col min="6405" max="6405" width="1.875" style="163" customWidth="1"/>
    <col min="6406" max="6406" width="7.625" style="163" customWidth="1"/>
    <col min="6407" max="6407" width="4.625" style="163" customWidth="1"/>
    <col min="6408" max="6408" width="10.625" style="163" customWidth="1"/>
    <col min="6409" max="6409" width="7.625" style="163" customWidth="1"/>
    <col min="6410" max="6410" width="3.375" style="163" customWidth="1"/>
    <col min="6411" max="6411" width="12.625" style="163" customWidth="1"/>
    <col min="6412" max="6412" width="13.25" style="163" customWidth="1"/>
    <col min="6413" max="6414" width="8.5" style="163" customWidth="1"/>
    <col min="6415" max="6417" width="5.875" style="163" customWidth="1"/>
    <col min="6418" max="6418" width="1.375" style="163" customWidth="1"/>
    <col min="6419" max="6420" width="18.125" style="163" customWidth="1"/>
    <col min="6421" max="6428" width="5.625" style="163" customWidth="1"/>
    <col min="6429" max="6457" width="3.75" style="163" customWidth="1"/>
    <col min="6458" max="6465" width="4.75" style="163" customWidth="1"/>
    <col min="6466" max="6466" width="6.5" style="163" customWidth="1"/>
    <col min="6467" max="6471" width="3.75" style="163" customWidth="1"/>
    <col min="6472" max="6472" width="4" style="163" customWidth="1"/>
    <col min="6473" max="6473" width="2.875" style="163" customWidth="1"/>
    <col min="6474" max="6474" width="3.625" style="163" customWidth="1"/>
    <col min="6475" max="6656" width="9" style="163"/>
    <col min="6657" max="6657" width="1" style="163" customWidth="1"/>
    <col min="6658" max="6658" width="4.625" style="163" customWidth="1"/>
    <col min="6659" max="6659" width="2.125" style="163" customWidth="1"/>
    <col min="6660" max="6660" width="6.5" style="163" customWidth="1"/>
    <col min="6661" max="6661" width="1.875" style="163" customWidth="1"/>
    <col min="6662" max="6662" width="7.625" style="163" customWidth="1"/>
    <col min="6663" max="6663" width="4.625" style="163" customWidth="1"/>
    <col min="6664" max="6664" width="10.625" style="163" customWidth="1"/>
    <col min="6665" max="6665" width="7.625" style="163" customWidth="1"/>
    <col min="6666" max="6666" width="3.375" style="163" customWidth="1"/>
    <col min="6667" max="6667" width="12.625" style="163" customWidth="1"/>
    <col min="6668" max="6668" width="13.25" style="163" customWidth="1"/>
    <col min="6669" max="6670" width="8.5" style="163" customWidth="1"/>
    <col min="6671" max="6673" width="5.875" style="163" customWidth="1"/>
    <col min="6674" max="6674" width="1.375" style="163" customWidth="1"/>
    <col min="6675" max="6676" width="18.125" style="163" customWidth="1"/>
    <col min="6677" max="6684" width="5.625" style="163" customWidth="1"/>
    <col min="6685" max="6713" width="3.75" style="163" customWidth="1"/>
    <col min="6714" max="6721" width="4.75" style="163" customWidth="1"/>
    <col min="6722" max="6722" width="6.5" style="163" customWidth="1"/>
    <col min="6723" max="6727" width="3.75" style="163" customWidth="1"/>
    <col min="6728" max="6728" width="4" style="163" customWidth="1"/>
    <col min="6729" max="6729" width="2.875" style="163" customWidth="1"/>
    <col min="6730" max="6730" width="3.625" style="163" customWidth="1"/>
    <col min="6731" max="6912" width="9" style="163"/>
    <col min="6913" max="6913" width="1" style="163" customWidth="1"/>
    <col min="6914" max="6914" width="4.625" style="163" customWidth="1"/>
    <col min="6915" max="6915" width="2.125" style="163" customWidth="1"/>
    <col min="6916" max="6916" width="6.5" style="163" customWidth="1"/>
    <col min="6917" max="6917" width="1.875" style="163" customWidth="1"/>
    <col min="6918" max="6918" width="7.625" style="163" customWidth="1"/>
    <col min="6919" max="6919" width="4.625" style="163" customWidth="1"/>
    <col min="6920" max="6920" width="10.625" style="163" customWidth="1"/>
    <col min="6921" max="6921" width="7.625" style="163" customWidth="1"/>
    <col min="6922" max="6922" width="3.375" style="163" customWidth="1"/>
    <col min="6923" max="6923" width="12.625" style="163" customWidth="1"/>
    <col min="6924" max="6924" width="13.25" style="163" customWidth="1"/>
    <col min="6925" max="6926" width="8.5" style="163" customWidth="1"/>
    <col min="6927" max="6929" width="5.875" style="163" customWidth="1"/>
    <col min="6930" max="6930" width="1.375" style="163" customWidth="1"/>
    <col min="6931" max="6932" width="18.125" style="163" customWidth="1"/>
    <col min="6933" max="6940" width="5.625" style="163" customWidth="1"/>
    <col min="6941" max="6969" width="3.75" style="163" customWidth="1"/>
    <col min="6970" max="6977" width="4.75" style="163" customWidth="1"/>
    <col min="6978" max="6978" width="6.5" style="163" customWidth="1"/>
    <col min="6979" max="6983" width="3.75" style="163" customWidth="1"/>
    <col min="6984" max="6984" width="4" style="163" customWidth="1"/>
    <col min="6985" max="6985" width="2.875" style="163" customWidth="1"/>
    <col min="6986" max="6986" width="3.625" style="163" customWidth="1"/>
    <col min="6987" max="7168" width="9" style="163"/>
    <col min="7169" max="7169" width="1" style="163" customWidth="1"/>
    <col min="7170" max="7170" width="4.625" style="163" customWidth="1"/>
    <col min="7171" max="7171" width="2.125" style="163" customWidth="1"/>
    <col min="7172" max="7172" width="6.5" style="163" customWidth="1"/>
    <col min="7173" max="7173" width="1.875" style="163" customWidth="1"/>
    <col min="7174" max="7174" width="7.625" style="163" customWidth="1"/>
    <col min="7175" max="7175" width="4.625" style="163" customWidth="1"/>
    <col min="7176" max="7176" width="10.625" style="163" customWidth="1"/>
    <col min="7177" max="7177" width="7.625" style="163" customWidth="1"/>
    <col min="7178" max="7178" width="3.375" style="163" customWidth="1"/>
    <col min="7179" max="7179" width="12.625" style="163" customWidth="1"/>
    <col min="7180" max="7180" width="13.25" style="163" customWidth="1"/>
    <col min="7181" max="7182" width="8.5" style="163" customWidth="1"/>
    <col min="7183" max="7185" width="5.875" style="163" customWidth="1"/>
    <col min="7186" max="7186" width="1.375" style="163" customWidth="1"/>
    <col min="7187" max="7188" width="18.125" style="163" customWidth="1"/>
    <col min="7189" max="7196" width="5.625" style="163" customWidth="1"/>
    <col min="7197" max="7225" width="3.75" style="163" customWidth="1"/>
    <col min="7226" max="7233" width="4.75" style="163" customWidth="1"/>
    <col min="7234" max="7234" width="6.5" style="163" customWidth="1"/>
    <col min="7235" max="7239" width="3.75" style="163" customWidth="1"/>
    <col min="7240" max="7240" width="4" style="163" customWidth="1"/>
    <col min="7241" max="7241" width="2.875" style="163" customWidth="1"/>
    <col min="7242" max="7242" width="3.625" style="163" customWidth="1"/>
    <col min="7243" max="7424" width="9" style="163"/>
    <col min="7425" max="7425" width="1" style="163" customWidth="1"/>
    <col min="7426" max="7426" width="4.625" style="163" customWidth="1"/>
    <col min="7427" max="7427" width="2.125" style="163" customWidth="1"/>
    <col min="7428" max="7428" width="6.5" style="163" customWidth="1"/>
    <col min="7429" max="7429" width="1.875" style="163" customWidth="1"/>
    <col min="7430" max="7430" width="7.625" style="163" customWidth="1"/>
    <col min="7431" max="7431" width="4.625" style="163" customWidth="1"/>
    <col min="7432" max="7432" width="10.625" style="163" customWidth="1"/>
    <col min="7433" max="7433" width="7.625" style="163" customWidth="1"/>
    <col min="7434" max="7434" width="3.375" style="163" customWidth="1"/>
    <col min="7435" max="7435" width="12.625" style="163" customWidth="1"/>
    <col min="7436" max="7436" width="13.25" style="163" customWidth="1"/>
    <col min="7437" max="7438" width="8.5" style="163" customWidth="1"/>
    <col min="7439" max="7441" width="5.875" style="163" customWidth="1"/>
    <col min="7442" max="7442" width="1.375" style="163" customWidth="1"/>
    <col min="7443" max="7444" width="18.125" style="163" customWidth="1"/>
    <col min="7445" max="7452" width="5.625" style="163" customWidth="1"/>
    <col min="7453" max="7481" width="3.75" style="163" customWidth="1"/>
    <col min="7482" max="7489" width="4.75" style="163" customWidth="1"/>
    <col min="7490" max="7490" width="6.5" style="163" customWidth="1"/>
    <col min="7491" max="7495" width="3.75" style="163" customWidth="1"/>
    <col min="7496" max="7496" width="4" style="163" customWidth="1"/>
    <col min="7497" max="7497" width="2.875" style="163" customWidth="1"/>
    <col min="7498" max="7498" width="3.625" style="163" customWidth="1"/>
    <col min="7499" max="7680" width="9" style="163"/>
    <col min="7681" max="7681" width="1" style="163" customWidth="1"/>
    <col min="7682" max="7682" width="4.625" style="163" customWidth="1"/>
    <col min="7683" max="7683" width="2.125" style="163" customWidth="1"/>
    <col min="7684" max="7684" width="6.5" style="163" customWidth="1"/>
    <col min="7685" max="7685" width="1.875" style="163" customWidth="1"/>
    <col min="7686" max="7686" width="7.625" style="163" customWidth="1"/>
    <col min="7687" max="7687" width="4.625" style="163" customWidth="1"/>
    <col min="7688" max="7688" width="10.625" style="163" customWidth="1"/>
    <col min="7689" max="7689" width="7.625" style="163" customWidth="1"/>
    <col min="7690" max="7690" width="3.375" style="163" customWidth="1"/>
    <col min="7691" max="7691" width="12.625" style="163" customWidth="1"/>
    <col min="7692" max="7692" width="13.25" style="163" customWidth="1"/>
    <col min="7693" max="7694" width="8.5" style="163" customWidth="1"/>
    <col min="7695" max="7697" width="5.875" style="163" customWidth="1"/>
    <col min="7698" max="7698" width="1.375" style="163" customWidth="1"/>
    <col min="7699" max="7700" width="18.125" style="163" customWidth="1"/>
    <col min="7701" max="7708" width="5.625" style="163" customWidth="1"/>
    <col min="7709" max="7737" width="3.75" style="163" customWidth="1"/>
    <col min="7738" max="7745" width="4.75" style="163" customWidth="1"/>
    <col min="7746" max="7746" width="6.5" style="163" customWidth="1"/>
    <col min="7747" max="7751" width="3.75" style="163" customWidth="1"/>
    <col min="7752" max="7752" width="4" style="163" customWidth="1"/>
    <col min="7753" max="7753" width="2.875" style="163" customWidth="1"/>
    <col min="7754" max="7754" width="3.625" style="163" customWidth="1"/>
    <col min="7755" max="7936" width="9" style="163"/>
    <col min="7937" max="7937" width="1" style="163" customWidth="1"/>
    <col min="7938" max="7938" width="4.625" style="163" customWidth="1"/>
    <col min="7939" max="7939" width="2.125" style="163" customWidth="1"/>
    <col min="7940" max="7940" width="6.5" style="163" customWidth="1"/>
    <col min="7941" max="7941" width="1.875" style="163" customWidth="1"/>
    <col min="7942" max="7942" width="7.625" style="163" customWidth="1"/>
    <col min="7943" max="7943" width="4.625" style="163" customWidth="1"/>
    <col min="7944" max="7944" width="10.625" style="163" customWidth="1"/>
    <col min="7945" max="7945" width="7.625" style="163" customWidth="1"/>
    <col min="7946" max="7946" width="3.375" style="163" customWidth="1"/>
    <col min="7947" max="7947" width="12.625" style="163" customWidth="1"/>
    <col min="7948" max="7948" width="13.25" style="163" customWidth="1"/>
    <col min="7949" max="7950" width="8.5" style="163" customWidth="1"/>
    <col min="7951" max="7953" width="5.875" style="163" customWidth="1"/>
    <col min="7954" max="7954" width="1.375" style="163" customWidth="1"/>
    <col min="7955" max="7956" width="18.125" style="163" customWidth="1"/>
    <col min="7957" max="7964" width="5.625" style="163" customWidth="1"/>
    <col min="7965" max="7993" width="3.75" style="163" customWidth="1"/>
    <col min="7994" max="8001" width="4.75" style="163" customWidth="1"/>
    <col min="8002" max="8002" width="6.5" style="163" customWidth="1"/>
    <col min="8003" max="8007" width="3.75" style="163" customWidth="1"/>
    <col min="8008" max="8008" width="4" style="163" customWidth="1"/>
    <col min="8009" max="8009" width="2.875" style="163" customWidth="1"/>
    <col min="8010" max="8010" width="3.625" style="163" customWidth="1"/>
    <col min="8011" max="8192" width="9" style="163"/>
    <col min="8193" max="8193" width="1" style="163" customWidth="1"/>
    <col min="8194" max="8194" width="4.625" style="163" customWidth="1"/>
    <col min="8195" max="8195" width="2.125" style="163" customWidth="1"/>
    <col min="8196" max="8196" width="6.5" style="163" customWidth="1"/>
    <col min="8197" max="8197" width="1.875" style="163" customWidth="1"/>
    <col min="8198" max="8198" width="7.625" style="163" customWidth="1"/>
    <col min="8199" max="8199" width="4.625" style="163" customWidth="1"/>
    <col min="8200" max="8200" width="10.625" style="163" customWidth="1"/>
    <col min="8201" max="8201" width="7.625" style="163" customWidth="1"/>
    <col min="8202" max="8202" width="3.375" style="163" customWidth="1"/>
    <col min="8203" max="8203" width="12.625" style="163" customWidth="1"/>
    <col min="8204" max="8204" width="13.25" style="163" customWidth="1"/>
    <col min="8205" max="8206" width="8.5" style="163" customWidth="1"/>
    <col min="8207" max="8209" width="5.875" style="163" customWidth="1"/>
    <col min="8210" max="8210" width="1.375" style="163" customWidth="1"/>
    <col min="8211" max="8212" width="18.125" style="163" customWidth="1"/>
    <col min="8213" max="8220" width="5.625" style="163" customWidth="1"/>
    <col min="8221" max="8249" width="3.75" style="163" customWidth="1"/>
    <col min="8250" max="8257" width="4.75" style="163" customWidth="1"/>
    <col min="8258" max="8258" width="6.5" style="163" customWidth="1"/>
    <col min="8259" max="8263" width="3.75" style="163" customWidth="1"/>
    <col min="8264" max="8264" width="4" style="163" customWidth="1"/>
    <col min="8265" max="8265" width="2.875" style="163" customWidth="1"/>
    <col min="8266" max="8266" width="3.625" style="163" customWidth="1"/>
    <col min="8267" max="8448" width="9" style="163"/>
    <col min="8449" max="8449" width="1" style="163" customWidth="1"/>
    <col min="8450" max="8450" width="4.625" style="163" customWidth="1"/>
    <col min="8451" max="8451" width="2.125" style="163" customWidth="1"/>
    <col min="8452" max="8452" width="6.5" style="163" customWidth="1"/>
    <col min="8453" max="8453" width="1.875" style="163" customWidth="1"/>
    <col min="8454" max="8454" width="7.625" style="163" customWidth="1"/>
    <col min="8455" max="8455" width="4.625" style="163" customWidth="1"/>
    <col min="8456" max="8456" width="10.625" style="163" customWidth="1"/>
    <col min="8457" max="8457" width="7.625" style="163" customWidth="1"/>
    <col min="8458" max="8458" width="3.375" style="163" customWidth="1"/>
    <col min="8459" max="8459" width="12.625" style="163" customWidth="1"/>
    <col min="8460" max="8460" width="13.25" style="163" customWidth="1"/>
    <col min="8461" max="8462" width="8.5" style="163" customWidth="1"/>
    <col min="8463" max="8465" width="5.875" style="163" customWidth="1"/>
    <col min="8466" max="8466" width="1.375" style="163" customWidth="1"/>
    <col min="8467" max="8468" width="18.125" style="163" customWidth="1"/>
    <col min="8469" max="8476" width="5.625" style="163" customWidth="1"/>
    <col min="8477" max="8505" width="3.75" style="163" customWidth="1"/>
    <col min="8506" max="8513" width="4.75" style="163" customWidth="1"/>
    <col min="8514" max="8514" width="6.5" style="163" customWidth="1"/>
    <col min="8515" max="8519" width="3.75" style="163" customWidth="1"/>
    <col min="8520" max="8520" width="4" style="163" customWidth="1"/>
    <col min="8521" max="8521" width="2.875" style="163" customWidth="1"/>
    <col min="8522" max="8522" width="3.625" style="163" customWidth="1"/>
    <col min="8523" max="8704" width="9" style="163"/>
    <col min="8705" max="8705" width="1" style="163" customWidth="1"/>
    <col min="8706" max="8706" width="4.625" style="163" customWidth="1"/>
    <col min="8707" max="8707" width="2.125" style="163" customWidth="1"/>
    <col min="8708" max="8708" width="6.5" style="163" customWidth="1"/>
    <col min="8709" max="8709" width="1.875" style="163" customWidth="1"/>
    <col min="8710" max="8710" width="7.625" style="163" customWidth="1"/>
    <col min="8711" max="8711" width="4.625" style="163" customWidth="1"/>
    <col min="8712" max="8712" width="10.625" style="163" customWidth="1"/>
    <col min="8713" max="8713" width="7.625" style="163" customWidth="1"/>
    <col min="8714" max="8714" width="3.375" style="163" customWidth="1"/>
    <col min="8715" max="8715" width="12.625" style="163" customWidth="1"/>
    <col min="8716" max="8716" width="13.25" style="163" customWidth="1"/>
    <col min="8717" max="8718" width="8.5" style="163" customWidth="1"/>
    <col min="8719" max="8721" width="5.875" style="163" customWidth="1"/>
    <col min="8722" max="8722" width="1.375" style="163" customWidth="1"/>
    <col min="8723" max="8724" width="18.125" style="163" customWidth="1"/>
    <col min="8725" max="8732" width="5.625" style="163" customWidth="1"/>
    <col min="8733" max="8761" width="3.75" style="163" customWidth="1"/>
    <col min="8762" max="8769" width="4.75" style="163" customWidth="1"/>
    <col min="8770" max="8770" width="6.5" style="163" customWidth="1"/>
    <col min="8771" max="8775" width="3.75" style="163" customWidth="1"/>
    <col min="8776" max="8776" width="4" style="163" customWidth="1"/>
    <col min="8777" max="8777" width="2.875" style="163" customWidth="1"/>
    <col min="8778" max="8778" width="3.625" style="163" customWidth="1"/>
    <col min="8779" max="8960" width="9" style="163"/>
    <col min="8961" max="8961" width="1" style="163" customWidth="1"/>
    <col min="8962" max="8962" width="4.625" style="163" customWidth="1"/>
    <col min="8963" max="8963" width="2.125" style="163" customWidth="1"/>
    <col min="8964" max="8964" width="6.5" style="163" customWidth="1"/>
    <col min="8965" max="8965" width="1.875" style="163" customWidth="1"/>
    <col min="8966" max="8966" width="7.625" style="163" customWidth="1"/>
    <col min="8967" max="8967" width="4.625" style="163" customWidth="1"/>
    <col min="8968" max="8968" width="10.625" style="163" customWidth="1"/>
    <col min="8969" max="8969" width="7.625" style="163" customWidth="1"/>
    <col min="8970" max="8970" width="3.375" style="163" customWidth="1"/>
    <col min="8971" max="8971" width="12.625" style="163" customWidth="1"/>
    <col min="8972" max="8972" width="13.25" style="163" customWidth="1"/>
    <col min="8973" max="8974" width="8.5" style="163" customWidth="1"/>
    <col min="8975" max="8977" width="5.875" style="163" customWidth="1"/>
    <col min="8978" max="8978" width="1.375" style="163" customWidth="1"/>
    <col min="8979" max="8980" width="18.125" style="163" customWidth="1"/>
    <col min="8981" max="8988" width="5.625" style="163" customWidth="1"/>
    <col min="8989" max="9017" width="3.75" style="163" customWidth="1"/>
    <col min="9018" max="9025" width="4.75" style="163" customWidth="1"/>
    <col min="9026" max="9026" width="6.5" style="163" customWidth="1"/>
    <col min="9027" max="9031" width="3.75" style="163" customWidth="1"/>
    <col min="9032" max="9032" width="4" style="163" customWidth="1"/>
    <col min="9033" max="9033" width="2.875" style="163" customWidth="1"/>
    <col min="9034" max="9034" width="3.625" style="163" customWidth="1"/>
    <col min="9035" max="9216" width="9" style="163"/>
    <col min="9217" max="9217" width="1" style="163" customWidth="1"/>
    <col min="9218" max="9218" width="4.625" style="163" customWidth="1"/>
    <col min="9219" max="9219" width="2.125" style="163" customWidth="1"/>
    <col min="9220" max="9220" width="6.5" style="163" customWidth="1"/>
    <col min="9221" max="9221" width="1.875" style="163" customWidth="1"/>
    <col min="9222" max="9222" width="7.625" style="163" customWidth="1"/>
    <col min="9223" max="9223" width="4.625" style="163" customWidth="1"/>
    <col min="9224" max="9224" width="10.625" style="163" customWidth="1"/>
    <col min="9225" max="9225" width="7.625" style="163" customWidth="1"/>
    <col min="9226" max="9226" width="3.375" style="163" customWidth="1"/>
    <col min="9227" max="9227" width="12.625" style="163" customWidth="1"/>
    <col min="9228" max="9228" width="13.25" style="163" customWidth="1"/>
    <col min="9229" max="9230" width="8.5" style="163" customWidth="1"/>
    <col min="9231" max="9233" width="5.875" style="163" customWidth="1"/>
    <col min="9234" max="9234" width="1.375" style="163" customWidth="1"/>
    <col min="9235" max="9236" width="18.125" style="163" customWidth="1"/>
    <col min="9237" max="9244" width="5.625" style="163" customWidth="1"/>
    <col min="9245" max="9273" width="3.75" style="163" customWidth="1"/>
    <col min="9274" max="9281" width="4.75" style="163" customWidth="1"/>
    <col min="9282" max="9282" width="6.5" style="163" customWidth="1"/>
    <col min="9283" max="9287" width="3.75" style="163" customWidth="1"/>
    <col min="9288" max="9288" width="4" style="163" customWidth="1"/>
    <col min="9289" max="9289" width="2.875" style="163" customWidth="1"/>
    <col min="9290" max="9290" width="3.625" style="163" customWidth="1"/>
    <col min="9291" max="9472" width="9" style="163"/>
    <col min="9473" max="9473" width="1" style="163" customWidth="1"/>
    <col min="9474" max="9474" width="4.625" style="163" customWidth="1"/>
    <col min="9475" max="9475" width="2.125" style="163" customWidth="1"/>
    <col min="9476" max="9476" width="6.5" style="163" customWidth="1"/>
    <col min="9477" max="9477" width="1.875" style="163" customWidth="1"/>
    <col min="9478" max="9478" width="7.625" style="163" customWidth="1"/>
    <col min="9479" max="9479" width="4.625" style="163" customWidth="1"/>
    <col min="9480" max="9480" width="10.625" style="163" customWidth="1"/>
    <col min="9481" max="9481" width="7.625" style="163" customWidth="1"/>
    <col min="9482" max="9482" width="3.375" style="163" customWidth="1"/>
    <col min="9483" max="9483" width="12.625" style="163" customWidth="1"/>
    <col min="9484" max="9484" width="13.25" style="163" customWidth="1"/>
    <col min="9485" max="9486" width="8.5" style="163" customWidth="1"/>
    <col min="9487" max="9489" width="5.875" style="163" customWidth="1"/>
    <col min="9490" max="9490" width="1.375" style="163" customWidth="1"/>
    <col min="9491" max="9492" width="18.125" style="163" customWidth="1"/>
    <col min="9493" max="9500" width="5.625" style="163" customWidth="1"/>
    <col min="9501" max="9529" width="3.75" style="163" customWidth="1"/>
    <col min="9530" max="9537" width="4.75" style="163" customWidth="1"/>
    <col min="9538" max="9538" width="6.5" style="163" customWidth="1"/>
    <col min="9539" max="9543" width="3.75" style="163" customWidth="1"/>
    <col min="9544" max="9544" width="4" style="163" customWidth="1"/>
    <col min="9545" max="9545" width="2.875" style="163" customWidth="1"/>
    <col min="9546" max="9546" width="3.625" style="163" customWidth="1"/>
    <col min="9547" max="9728" width="9" style="163"/>
    <col min="9729" max="9729" width="1" style="163" customWidth="1"/>
    <col min="9730" max="9730" width="4.625" style="163" customWidth="1"/>
    <col min="9731" max="9731" width="2.125" style="163" customWidth="1"/>
    <col min="9732" max="9732" width="6.5" style="163" customWidth="1"/>
    <col min="9733" max="9733" width="1.875" style="163" customWidth="1"/>
    <col min="9734" max="9734" width="7.625" style="163" customWidth="1"/>
    <col min="9735" max="9735" width="4.625" style="163" customWidth="1"/>
    <col min="9736" max="9736" width="10.625" style="163" customWidth="1"/>
    <col min="9737" max="9737" width="7.625" style="163" customWidth="1"/>
    <col min="9738" max="9738" width="3.375" style="163" customWidth="1"/>
    <col min="9739" max="9739" width="12.625" style="163" customWidth="1"/>
    <col min="9740" max="9740" width="13.25" style="163" customWidth="1"/>
    <col min="9741" max="9742" width="8.5" style="163" customWidth="1"/>
    <col min="9743" max="9745" width="5.875" style="163" customWidth="1"/>
    <col min="9746" max="9746" width="1.375" style="163" customWidth="1"/>
    <col min="9747" max="9748" width="18.125" style="163" customWidth="1"/>
    <col min="9749" max="9756" width="5.625" style="163" customWidth="1"/>
    <col min="9757" max="9785" width="3.75" style="163" customWidth="1"/>
    <col min="9786" max="9793" width="4.75" style="163" customWidth="1"/>
    <col min="9794" max="9794" width="6.5" style="163" customWidth="1"/>
    <col min="9795" max="9799" width="3.75" style="163" customWidth="1"/>
    <col min="9800" max="9800" width="4" style="163" customWidth="1"/>
    <col min="9801" max="9801" width="2.875" style="163" customWidth="1"/>
    <col min="9802" max="9802" width="3.625" style="163" customWidth="1"/>
    <col min="9803" max="9984" width="9" style="163"/>
    <col min="9985" max="9985" width="1" style="163" customWidth="1"/>
    <col min="9986" max="9986" width="4.625" style="163" customWidth="1"/>
    <col min="9987" max="9987" width="2.125" style="163" customWidth="1"/>
    <col min="9988" max="9988" width="6.5" style="163" customWidth="1"/>
    <col min="9989" max="9989" width="1.875" style="163" customWidth="1"/>
    <col min="9990" max="9990" width="7.625" style="163" customWidth="1"/>
    <col min="9991" max="9991" width="4.625" style="163" customWidth="1"/>
    <col min="9992" max="9992" width="10.625" style="163" customWidth="1"/>
    <col min="9993" max="9993" width="7.625" style="163" customWidth="1"/>
    <col min="9994" max="9994" width="3.375" style="163" customWidth="1"/>
    <col min="9995" max="9995" width="12.625" style="163" customWidth="1"/>
    <col min="9996" max="9996" width="13.25" style="163" customWidth="1"/>
    <col min="9997" max="9998" width="8.5" style="163" customWidth="1"/>
    <col min="9999" max="10001" width="5.875" style="163" customWidth="1"/>
    <col min="10002" max="10002" width="1.375" style="163" customWidth="1"/>
    <col min="10003" max="10004" width="18.125" style="163" customWidth="1"/>
    <col min="10005" max="10012" width="5.625" style="163" customWidth="1"/>
    <col min="10013" max="10041" width="3.75" style="163" customWidth="1"/>
    <col min="10042" max="10049" width="4.75" style="163" customWidth="1"/>
    <col min="10050" max="10050" width="6.5" style="163" customWidth="1"/>
    <col min="10051" max="10055" width="3.75" style="163" customWidth="1"/>
    <col min="10056" max="10056" width="4" style="163" customWidth="1"/>
    <col min="10057" max="10057" width="2.875" style="163" customWidth="1"/>
    <col min="10058" max="10058" width="3.625" style="163" customWidth="1"/>
    <col min="10059" max="10240" width="9" style="163"/>
    <col min="10241" max="10241" width="1" style="163" customWidth="1"/>
    <col min="10242" max="10242" width="4.625" style="163" customWidth="1"/>
    <col min="10243" max="10243" width="2.125" style="163" customWidth="1"/>
    <col min="10244" max="10244" width="6.5" style="163" customWidth="1"/>
    <col min="10245" max="10245" width="1.875" style="163" customWidth="1"/>
    <col min="10246" max="10246" width="7.625" style="163" customWidth="1"/>
    <col min="10247" max="10247" width="4.625" style="163" customWidth="1"/>
    <col min="10248" max="10248" width="10.625" style="163" customWidth="1"/>
    <col min="10249" max="10249" width="7.625" style="163" customWidth="1"/>
    <col min="10250" max="10250" width="3.375" style="163" customWidth="1"/>
    <col min="10251" max="10251" width="12.625" style="163" customWidth="1"/>
    <col min="10252" max="10252" width="13.25" style="163" customWidth="1"/>
    <col min="10253" max="10254" width="8.5" style="163" customWidth="1"/>
    <col min="10255" max="10257" width="5.875" style="163" customWidth="1"/>
    <col min="10258" max="10258" width="1.375" style="163" customWidth="1"/>
    <col min="10259" max="10260" width="18.125" style="163" customWidth="1"/>
    <col min="10261" max="10268" width="5.625" style="163" customWidth="1"/>
    <col min="10269" max="10297" width="3.75" style="163" customWidth="1"/>
    <col min="10298" max="10305" width="4.75" style="163" customWidth="1"/>
    <col min="10306" max="10306" width="6.5" style="163" customWidth="1"/>
    <col min="10307" max="10311" width="3.75" style="163" customWidth="1"/>
    <col min="10312" max="10312" width="4" style="163" customWidth="1"/>
    <col min="10313" max="10313" width="2.875" style="163" customWidth="1"/>
    <col min="10314" max="10314" width="3.625" style="163" customWidth="1"/>
    <col min="10315" max="10496" width="9" style="163"/>
    <col min="10497" max="10497" width="1" style="163" customWidth="1"/>
    <col min="10498" max="10498" width="4.625" style="163" customWidth="1"/>
    <col min="10499" max="10499" width="2.125" style="163" customWidth="1"/>
    <col min="10500" max="10500" width="6.5" style="163" customWidth="1"/>
    <col min="10501" max="10501" width="1.875" style="163" customWidth="1"/>
    <col min="10502" max="10502" width="7.625" style="163" customWidth="1"/>
    <col min="10503" max="10503" width="4.625" style="163" customWidth="1"/>
    <col min="10504" max="10504" width="10.625" style="163" customWidth="1"/>
    <col min="10505" max="10505" width="7.625" style="163" customWidth="1"/>
    <col min="10506" max="10506" width="3.375" style="163" customWidth="1"/>
    <col min="10507" max="10507" width="12.625" style="163" customWidth="1"/>
    <col min="10508" max="10508" width="13.25" style="163" customWidth="1"/>
    <col min="10509" max="10510" width="8.5" style="163" customWidth="1"/>
    <col min="10511" max="10513" width="5.875" style="163" customWidth="1"/>
    <col min="10514" max="10514" width="1.375" style="163" customWidth="1"/>
    <col min="10515" max="10516" width="18.125" style="163" customWidth="1"/>
    <col min="10517" max="10524" width="5.625" style="163" customWidth="1"/>
    <col min="10525" max="10553" width="3.75" style="163" customWidth="1"/>
    <col min="10554" max="10561" width="4.75" style="163" customWidth="1"/>
    <col min="10562" max="10562" width="6.5" style="163" customWidth="1"/>
    <col min="10563" max="10567" width="3.75" style="163" customWidth="1"/>
    <col min="10568" max="10568" width="4" style="163" customWidth="1"/>
    <col min="10569" max="10569" width="2.875" style="163" customWidth="1"/>
    <col min="10570" max="10570" width="3.625" style="163" customWidth="1"/>
    <col min="10571" max="10752" width="9" style="163"/>
    <col min="10753" max="10753" width="1" style="163" customWidth="1"/>
    <col min="10754" max="10754" width="4.625" style="163" customWidth="1"/>
    <col min="10755" max="10755" width="2.125" style="163" customWidth="1"/>
    <col min="10756" max="10756" width="6.5" style="163" customWidth="1"/>
    <col min="10757" max="10757" width="1.875" style="163" customWidth="1"/>
    <col min="10758" max="10758" width="7.625" style="163" customWidth="1"/>
    <col min="10759" max="10759" width="4.625" style="163" customWidth="1"/>
    <col min="10760" max="10760" width="10.625" style="163" customWidth="1"/>
    <col min="10761" max="10761" width="7.625" style="163" customWidth="1"/>
    <col min="10762" max="10762" width="3.375" style="163" customWidth="1"/>
    <col min="10763" max="10763" width="12.625" style="163" customWidth="1"/>
    <col min="10764" max="10764" width="13.25" style="163" customWidth="1"/>
    <col min="10765" max="10766" width="8.5" style="163" customWidth="1"/>
    <col min="10767" max="10769" width="5.875" style="163" customWidth="1"/>
    <col min="10770" max="10770" width="1.375" style="163" customWidth="1"/>
    <col min="10771" max="10772" width="18.125" style="163" customWidth="1"/>
    <col min="10773" max="10780" width="5.625" style="163" customWidth="1"/>
    <col min="10781" max="10809" width="3.75" style="163" customWidth="1"/>
    <col min="10810" max="10817" width="4.75" style="163" customWidth="1"/>
    <col min="10818" max="10818" width="6.5" style="163" customWidth="1"/>
    <col min="10819" max="10823" width="3.75" style="163" customWidth="1"/>
    <col min="10824" max="10824" width="4" style="163" customWidth="1"/>
    <col min="10825" max="10825" width="2.875" style="163" customWidth="1"/>
    <col min="10826" max="10826" width="3.625" style="163" customWidth="1"/>
    <col min="10827" max="11008" width="9" style="163"/>
    <col min="11009" max="11009" width="1" style="163" customWidth="1"/>
    <col min="11010" max="11010" width="4.625" style="163" customWidth="1"/>
    <col min="11011" max="11011" width="2.125" style="163" customWidth="1"/>
    <col min="11012" max="11012" width="6.5" style="163" customWidth="1"/>
    <col min="11013" max="11013" width="1.875" style="163" customWidth="1"/>
    <col min="11014" max="11014" width="7.625" style="163" customWidth="1"/>
    <col min="11015" max="11015" width="4.625" style="163" customWidth="1"/>
    <col min="11016" max="11016" width="10.625" style="163" customWidth="1"/>
    <col min="11017" max="11017" width="7.625" style="163" customWidth="1"/>
    <col min="11018" max="11018" width="3.375" style="163" customWidth="1"/>
    <col min="11019" max="11019" width="12.625" style="163" customWidth="1"/>
    <col min="11020" max="11020" width="13.25" style="163" customWidth="1"/>
    <col min="11021" max="11022" width="8.5" style="163" customWidth="1"/>
    <col min="11023" max="11025" width="5.875" style="163" customWidth="1"/>
    <col min="11026" max="11026" width="1.375" style="163" customWidth="1"/>
    <col min="11027" max="11028" width="18.125" style="163" customWidth="1"/>
    <col min="11029" max="11036" width="5.625" style="163" customWidth="1"/>
    <col min="11037" max="11065" width="3.75" style="163" customWidth="1"/>
    <col min="11066" max="11073" width="4.75" style="163" customWidth="1"/>
    <col min="11074" max="11074" width="6.5" style="163" customWidth="1"/>
    <col min="11075" max="11079" width="3.75" style="163" customWidth="1"/>
    <col min="11080" max="11080" width="4" style="163" customWidth="1"/>
    <col min="11081" max="11081" width="2.875" style="163" customWidth="1"/>
    <col min="11082" max="11082" width="3.625" style="163" customWidth="1"/>
    <col min="11083" max="11264" width="9" style="163"/>
    <col min="11265" max="11265" width="1" style="163" customWidth="1"/>
    <col min="11266" max="11266" width="4.625" style="163" customWidth="1"/>
    <col min="11267" max="11267" width="2.125" style="163" customWidth="1"/>
    <col min="11268" max="11268" width="6.5" style="163" customWidth="1"/>
    <col min="11269" max="11269" width="1.875" style="163" customWidth="1"/>
    <col min="11270" max="11270" width="7.625" style="163" customWidth="1"/>
    <col min="11271" max="11271" width="4.625" style="163" customWidth="1"/>
    <col min="11272" max="11272" width="10.625" style="163" customWidth="1"/>
    <col min="11273" max="11273" width="7.625" style="163" customWidth="1"/>
    <col min="11274" max="11274" width="3.375" style="163" customWidth="1"/>
    <col min="11275" max="11275" width="12.625" style="163" customWidth="1"/>
    <col min="11276" max="11276" width="13.25" style="163" customWidth="1"/>
    <col min="11277" max="11278" width="8.5" style="163" customWidth="1"/>
    <col min="11279" max="11281" width="5.875" style="163" customWidth="1"/>
    <col min="11282" max="11282" width="1.375" style="163" customWidth="1"/>
    <col min="11283" max="11284" width="18.125" style="163" customWidth="1"/>
    <col min="11285" max="11292" width="5.625" style="163" customWidth="1"/>
    <col min="11293" max="11321" width="3.75" style="163" customWidth="1"/>
    <col min="11322" max="11329" width="4.75" style="163" customWidth="1"/>
    <col min="11330" max="11330" width="6.5" style="163" customWidth="1"/>
    <col min="11331" max="11335" width="3.75" style="163" customWidth="1"/>
    <col min="11336" max="11336" width="4" style="163" customWidth="1"/>
    <col min="11337" max="11337" width="2.875" style="163" customWidth="1"/>
    <col min="11338" max="11338" width="3.625" style="163" customWidth="1"/>
    <col min="11339" max="11520" width="9" style="163"/>
    <col min="11521" max="11521" width="1" style="163" customWidth="1"/>
    <col min="11522" max="11522" width="4.625" style="163" customWidth="1"/>
    <col min="11523" max="11523" width="2.125" style="163" customWidth="1"/>
    <col min="11524" max="11524" width="6.5" style="163" customWidth="1"/>
    <col min="11525" max="11525" width="1.875" style="163" customWidth="1"/>
    <col min="11526" max="11526" width="7.625" style="163" customWidth="1"/>
    <col min="11527" max="11527" width="4.625" style="163" customWidth="1"/>
    <col min="11528" max="11528" width="10.625" style="163" customWidth="1"/>
    <col min="11529" max="11529" width="7.625" style="163" customWidth="1"/>
    <col min="11530" max="11530" width="3.375" style="163" customWidth="1"/>
    <col min="11531" max="11531" width="12.625" style="163" customWidth="1"/>
    <col min="11532" max="11532" width="13.25" style="163" customWidth="1"/>
    <col min="11533" max="11534" width="8.5" style="163" customWidth="1"/>
    <col min="11535" max="11537" width="5.875" style="163" customWidth="1"/>
    <col min="11538" max="11538" width="1.375" style="163" customWidth="1"/>
    <col min="11539" max="11540" width="18.125" style="163" customWidth="1"/>
    <col min="11541" max="11548" width="5.625" style="163" customWidth="1"/>
    <col min="11549" max="11577" width="3.75" style="163" customWidth="1"/>
    <col min="11578" max="11585" width="4.75" style="163" customWidth="1"/>
    <col min="11586" max="11586" width="6.5" style="163" customWidth="1"/>
    <col min="11587" max="11591" width="3.75" style="163" customWidth="1"/>
    <col min="11592" max="11592" width="4" style="163" customWidth="1"/>
    <col min="11593" max="11593" width="2.875" style="163" customWidth="1"/>
    <col min="11594" max="11594" width="3.625" style="163" customWidth="1"/>
    <col min="11595" max="11776" width="9" style="163"/>
    <col min="11777" max="11777" width="1" style="163" customWidth="1"/>
    <col min="11778" max="11778" width="4.625" style="163" customWidth="1"/>
    <col min="11779" max="11779" width="2.125" style="163" customWidth="1"/>
    <col min="11780" max="11780" width="6.5" style="163" customWidth="1"/>
    <col min="11781" max="11781" width="1.875" style="163" customWidth="1"/>
    <col min="11782" max="11782" width="7.625" style="163" customWidth="1"/>
    <col min="11783" max="11783" width="4.625" style="163" customWidth="1"/>
    <col min="11784" max="11784" width="10.625" style="163" customWidth="1"/>
    <col min="11785" max="11785" width="7.625" style="163" customWidth="1"/>
    <col min="11786" max="11786" width="3.375" style="163" customWidth="1"/>
    <col min="11787" max="11787" width="12.625" style="163" customWidth="1"/>
    <col min="11788" max="11788" width="13.25" style="163" customWidth="1"/>
    <col min="11789" max="11790" width="8.5" style="163" customWidth="1"/>
    <col min="11791" max="11793" width="5.875" style="163" customWidth="1"/>
    <col min="11794" max="11794" width="1.375" style="163" customWidth="1"/>
    <col min="11795" max="11796" width="18.125" style="163" customWidth="1"/>
    <col min="11797" max="11804" width="5.625" style="163" customWidth="1"/>
    <col min="11805" max="11833" width="3.75" style="163" customWidth="1"/>
    <col min="11834" max="11841" width="4.75" style="163" customWidth="1"/>
    <col min="11842" max="11842" width="6.5" style="163" customWidth="1"/>
    <col min="11843" max="11847" width="3.75" style="163" customWidth="1"/>
    <col min="11848" max="11848" width="4" style="163" customWidth="1"/>
    <col min="11849" max="11849" width="2.875" style="163" customWidth="1"/>
    <col min="11850" max="11850" width="3.625" style="163" customWidth="1"/>
    <col min="11851" max="12032" width="9" style="163"/>
    <col min="12033" max="12033" width="1" style="163" customWidth="1"/>
    <col min="12034" max="12034" width="4.625" style="163" customWidth="1"/>
    <col min="12035" max="12035" width="2.125" style="163" customWidth="1"/>
    <col min="12036" max="12036" width="6.5" style="163" customWidth="1"/>
    <col min="12037" max="12037" width="1.875" style="163" customWidth="1"/>
    <col min="12038" max="12038" width="7.625" style="163" customWidth="1"/>
    <col min="12039" max="12039" width="4.625" style="163" customWidth="1"/>
    <col min="12040" max="12040" width="10.625" style="163" customWidth="1"/>
    <col min="12041" max="12041" width="7.625" style="163" customWidth="1"/>
    <col min="12042" max="12042" width="3.375" style="163" customWidth="1"/>
    <col min="12043" max="12043" width="12.625" style="163" customWidth="1"/>
    <col min="12044" max="12044" width="13.25" style="163" customWidth="1"/>
    <col min="12045" max="12046" width="8.5" style="163" customWidth="1"/>
    <col min="12047" max="12049" width="5.875" style="163" customWidth="1"/>
    <col min="12050" max="12050" width="1.375" style="163" customWidth="1"/>
    <col min="12051" max="12052" width="18.125" style="163" customWidth="1"/>
    <col min="12053" max="12060" width="5.625" style="163" customWidth="1"/>
    <col min="12061" max="12089" width="3.75" style="163" customWidth="1"/>
    <col min="12090" max="12097" width="4.75" style="163" customWidth="1"/>
    <col min="12098" max="12098" width="6.5" style="163" customWidth="1"/>
    <col min="12099" max="12103" width="3.75" style="163" customWidth="1"/>
    <col min="12104" max="12104" width="4" style="163" customWidth="1"/>
    <col min="12105" max="12105" width="2.875" style="163" customWidth="1"/>
    <col min="12106" max="12106" width="3.625" style="163" customWidth="1"/>
    <col min="12107" max="12288" width="9" style="163"/>
    <col min="12289" max="12289" width="1" style="163" customWidth="1"/>
    <col min="12290" max="12290" width="4.625" style="163" customWidth="1"/>
    <col min="12291" max="12291" width="2.125" style="163" customWidth="1"/>
    <col min="12292" max="12292" width="6.5" style="163" customWidth="1"/>
    <col min="12293" max="12293" width="1.875" style="163" customWidth="1"/>
    <col min="12294" max="12294" width="7.625" style="163" customWidth="1"/>
    <col min="12295" max="12295" width="4.625" style="163" customWidth="1"/>
    <col min="12296" max="12296" width="10.625" style="163" customWidth="1"/>
    <col min="12297" max="12297" width="7.625" style="163" customWidth="1"/>
    <col min="12298" max="12298" width="3.375" style="163" customWidth="1"/>
    <col min="12299" max="12299" width="12.625" style="163" customWidth="1"/>
    <col min="12300" max="12300" width="13.25" style="163" customWidth="1"/>
    <col min="12301" max="12302" width="8.5" style="163" customWidth="1"/>
    <col min="12303" max="12305" width="5.875" style="163" customWidth="1"/>
    <col min="12306" max="12306" width="1.375" style="163" customWidth="1"/>
    <col min="12307" max="12308" width="18.125" style="163" customWidth="1"/>
    <col min="12309" max="12316" width="5.625" style="163" customWidth="1"/>
    <col min="12317" max="12345" width="3.75" style="163" customWidth="1"/>
    <col min="12346" max="12353" width="4.75" style="163" customWidth="1"/>
    <col min="12354" max="12354" width="6.5" style="163" customWidth="1"/>
    <col min="12355" max="12359" width="3.75" style="163" customWidth="1"/>
    <col min="12360" max="12360" width="4" style="163" customWidth="1"/>
    <col min="12361" max="12361" width="2.875" style="163" customWidth="1"/>
    <col min="12362" max="12362" width="3.625" style="163" customWidth="1"/>
    <col min="12363" max="12544" width="9" style="163"/>
    <col min="12545" max="12545" width="1" style="163" customWidth="1"/>
    <col min="12546" max="12546" width="4.625" style="163" customWidth="1"/>
    <col min="12547" max="12547" width="2.125" style="163" customWidth="1"/>
    <col min="12548" max="12548" width="6.5" style="163" customWidth="1"/>
    <col min="12549" max="12549" width="1.875" style="163" customWidth="1"/>
    <col min="12550" max="12550" width="7.625" style="163" customWidth="1"/>
    <col min="12551" max="12551" width="4.625" style="163" customWidth="1"/>
    <col min="12552" max="12552" width="10.625" style="163" customWidth="1"/>
    <col min="12553" max="12553" width="7.625" style="163" customWidth="1"/>
    <col min="12554" max="12554" width="3.375" style="163" customWidth="1"/>
    <col min="12555" max="12555" width="12.625" style="163" customWidth="1"/>
    <col min="12556" max="12556" width="13.25" style="163" customWidth="1"/>
    <col min="12557" max="12558" width="8.5" style="163" customWidth="1"/>
    <col min="12559" max="12561" width="5.875" style="163" customWidth="1"/>
    <col min="12562" max="12562" width="1.375" style="163" customWidth="1"/>
    <col min="12563" max="12564" width="18.125" style="163" customWidth="1"/>
    <col min="12565" max="12572" width="5.625" style="163" customWidth="1"/>
    <col min="12573" max="12601" width="3.75" style="163" customWidth="1"/>
    <col min="12602" max="12609" width="4.75" style="163" customWidth="1"/>
    <col min="12610" max="12610" width="6.5" style="163" customWidth="1"/>
    <col min="12611" max="12615" width="3.75" style="163" customWidth="1"/>
    <col min="12616" max="12616" width="4" style="163" customWidth="1"/>
    <col min="12617" max="12617" width="2.875" style="163" customWidth="1"/>
    <col min="12618" max="12618" width="3.625" style="163" customWidth="1"/>
    <col min="12619" max="12800" width="9" style="163"/>
    <col min="12801" max="12801" width="1" style="163" customWidth="1"/>
    <col min="12802" max="12802" width="4.625" style="163" customWidth="1"/>
    <col min="12803" max="12803" width="2.125" style="163" customWidth="1"/>
    <col min="12804" max="12804" width="6.5" style="163" customWidth="1"/>
    <col min="12805" max="12805" width="1.875" style="163" customWidth="1"/>
    <col min="12806" max="12806" width="7.625" style="163" customWidth="1"/>
    <col min="12807" max="12807" width="4.625" style="163" customWidth="1"/>
    <col min="12808" max="12808" width="10.625" style="163" customWidth="1"/>
    <col min="12809" max="12809" width="7.625" style="163" customWidth="1"/>
    <col min="12810" max="12810" width="3.375" style="163" customWidth="1"/>
    <col min="12811" max="12811" width="12.625" style="163" customWidth="1"/>
    <col min="12812" max="12812" width="13.25" style="163" customWidth="1"/>
    <col min="12813" max="12814" width="8.5" style="163" customWidth="1"/>
    <col min="12815" max="12817" width="5.875" style="163" customWidth="1"/>
    <col min="12818" max="12818" width="1.375" style="163" customWidth="1"/>
    <col min="12819" max="12820" width="18.125" style="163" customWidth="1"/>
    <col min="12821" max="12828" width="5.625" style="163" customWidth="1"/>
    <col min="12829" max="12857" width="3.75" style="163" customWidth="1"/>
    <col min="12858" max="12865" width="4.75" style="163" customWidth="1"/>
    <col min="12866" max="12866" width="6.5" style="163" customWidth="1"/>
    <col min="12867" max="12871" width="3.75" style="163" customWidth="1"/>
    <col min="12872" max="12872" width="4" style="163" customWidth="1"/>
    <col min="12873" max="12873" width="2.875" style="163" customWidth="1"/>
    <col min="12874" max="12874" width="3.625" style="163" customWidth="1"/>
    <col min="12875" max="13056" width="9" style="163"/>
    <col min="13057" max="13057" width="1" style="163" customWidth="1"/>
    <col min="13058" max="13058" width="4.625" style="163" customWidth="1"/>
    <col min="13059" max="13059" width="2.125" style="163" customWidth="1"/>
    <col min="13060" max="13060" width="6.5" style="163" customWidth="1"/>
    <col min="13061" max="13061" width="1.875" style="163" customWidth="1"/>
    <col min="13062" max="13062" width="7.625" style="163" customWidth="1"/>
    <col min="13063" max="13063" width="4.625" style="163" customWidth="1"/>
    <col min="13064" max="13064" width="10.625" style="163" customWidth="1"/>
    <col min="13065" max="13065" width="7.625" style="163" customWidth="1"/>
    <col min="13066" max="13066" width="3.375" style="163" customWidth="1"/>
    <col min="13067" max="13067" width="12.625" style="163" customWidth="1"/>
    <col min="13068" max="13068" width="13.25" style="163" customWidth="1"/>
    <col min="13069" max="13070" width="8.5" style="163" customWidth="1"/>
    <col min="13071" max="13073" width="5.875" style="163" customWidth="1"/>
    <col min="13074" max="13074" width="1.375" style="163" customWidth="1"/>
    <col min="13075" max="13076" width="18.125" style="163" customWidth="1"/>
    <col min="13077" max="13084" width="5.625" style="163" customWidth="1"/>
    <col min="13085" max="13113" width="3.75" style="163" customWidth="1"/>
    <col min="13114" max="13121" width="4.75" style="163" customWidth="1"/>
    <col min="13122" max="13122" width="6.5" style="163" customWidth="1"/>
    <col min="13123" max="13127" width="3.75" style="163" customWidth="1"/>
    <col min="13128" max="13128" width="4" style="163" customWidth="1"/>
    <col min="13129" max="13129" width="2.875" style="163" customWidth="1"/>
    <col min="13130" max="13130" width="3.625" style="163" customWidth="1"/>
    <col min="13131" max="13312" width="9" style="163"/>
    <col min="13313" max="13313" width="1" style="163" customWidth="1"/>
    <col min="13314" max="13314" width="4.625" style="163" customWidth="1"/>
    <col min="13315" max="13315" width="2.125" style="163" customWidth="1"/>
    <col min="13316" max="13316" width="6.5" style="163" customWidth="1"/>
    <col min="13317" max="13317" width="1.875" style="163" customWidth="1"/>
    <col min="13318" max="13318" width="7.625" style="163" customWidth="1"/>
    <col min="13319" max="13319" width="4.625" style="163" customWidth="1"/>
    <col min="13320" max="13320" width="10.625" style="163" customWidth="1"/>
    <col min="13321" max="13321" width="7.625" style="163" customWidth="1"/>
    <col min="13322" max="13322" width="3.375" style="163" customWidth="1"/>
    <col min="13323" max="13323" width="12.625" style="163" customWidth="1"/>
    <col min="13324" max="13324" width="13.25" style="163" customWidth="1"/>
    <col min="13325" max="13326" width="8.5" style="163" customWidth="1"/>
    <col min="13327" max="13329" width="5.875" style="163" customWidth="1"/>
    <col min="13330" max="13330" width="1.375" style="163" customWidth="1"/>
    <col min="13331" max="13332" width="18.125" style="163" customWidth="1"/>
    <col min="13333" max="13340" width="5.625" style="163" customWidth="1"/>
    <col min="13341" max="13369" width="3.75" style="163" customWidth="1"/>
    <col min="13370" max="13377" width="4.75" style="163" customWidth="1"/>
    <col min="13378" max="13378" width="6.5" style="163" customWidth="1"/>
    <col min="13379" max="13383" width="3.75" style="163" customWidth="1"/>
    <col min="13384" max="13384" width="4" style="163" customWidth="1"/>
    <col min="13385" max="13385" width="2.875" style="163" customWidth="1"/>
    <col min="13386" max="13386" width="3.625" style="163" customWidth="1"/>
    <col min="13387" max="13568" width="9" style="163"/>
    <col min="13569" max="13569" width="1" style="163" customWidth="1"/>
    <col min="13570" max="13570" width="4.625" style="163" customWidth="1"/>
    <col min="13571" max="13571" width="2.125" style="163" customWidth="1"/>
    <col min="13572" max="13572" width="6.5" style="163" customWidth="1"/>
    <col min="13573" max="13573" width="1.875" style="163" customWidth="1"/>
    <col min="13574" max="13574" width="7.625" style="163" customWidth="1"/>
    <col min="13575" max="13575" width="4.625" style="163" customWidth="1"/>
    <col min="13576" max="13576" width="10.625" style="163" customWidth="1"/>
    <col min="13577" max="13577" width="7.625" style="163" customWidth="1"/>
    <col min="13578" max="13578" width="3.375" style="163" customWidth="1"/>
    <col min="13579" max="13579" width="12.625" style="163" customWidth="1"/>
    <col min="13580" max="13580" width="13.25" style="163" customWidth="1"/>
    <col min="13581" max="13582" width="8.5" style="163" customWidth="1"/>
    <col min="13583" max="13585" width="5.875" style="163" customWidth="1"/>
    <col min="13586" max="13586" width="1.375" style="163" customWidth="1"/>
    <col min="13587" max="13588" width="18.125" style="163" customWidth="1"/>
    <col min="13589" max="13596" width="5.625" style="163" customWidth="1"/>
    <col min="13597" max="13625" width="3.75" style="163" customWidth="1"/>
    <col min="13626" max="13633" width="4.75" style="163" customWidth="1"/>
    <col min="13634" max="13634" width="6.5" style="163" customWidth="1"/>
    <col min="13635" max="13639" width="3.75" style="163" customWidth="1"/>
    <col min="13640" max="13640" width="4" style="163" customWidth="1"/>
    <col min="13641" max="13641" width="2.875" style="163" customWidth="1"/>
    <col min="13642" max="13642" width="3.625" style="163" customWidth="1"/>
    <col min="13643" max="13824" width="9" style="163"/>
    <col min="13825" max="13825" width="1" style="163" customWidth="1"/>
    <col min="13826" max="13826" width="4.625" style="163" customWidth="1"/>
    <col min="13827" max="13827" width="2.125" style="163" customWidth="1"/>
    <col min="13828" max="13828" width="6.5" style="163" customWidth="1"/>
    <col min="13829" max="13829" width="1.875" style="163" customWidth="1"/>
    <col min="13830" max="13830" width="7.625" style="163" customWidth="1"/>
    <col min="13831" max="13831" width="4.625" style="163" customWidth="1"/>
    <col min="13832" max="13832" width="10.625" style="163" customWidth="1"/>
    <col min="13833" max="13833" width="7.625" style="163" customWidth="1"/>
    <col min="13834" max="13834" width="3.375" style="163" customWidth="1"/>
    <col min="13835" max="13835" width="12.625" style="163" customWidth="1"/>
    <col min="13836" max="13836" width="13.25" style="163" customWidth="1"/>
    <col min="13837" max="13838" width="8.5" style="163" customWidth="1"/>
    <col min="13839" max="13841" width="5.875" style="163" customWidth="1"/>
    <col min="13842" max="13842" width="1.375" style="163" customWidth="1"/>
    <col min="13843" max="13844" width="18.125" style="163" customWidth="1"/>
    <col min="13845" max="13852" width="5.625" style="163" customWidth="1"/>
    <col min="13853" max="13881" width="3.75" style="163" customWidth="1"/>
    <col min="13882" max="13889" width="4.75" style="163" customWidth="1"/>
    <col min="13890" max="13890" width="6.5" style="163" customWidth="1"/>
    <col min="13891" max="13895" width="3.75" style="163" customWidth="1"/>
    <col min="13896" max="13896" width="4" style="163" customWidth="1"/>
    <col min="13897" max="13897" width="2.875" style="163" customWidth="1"/>
    <col min="13898" max="13898" width="3.625" style="163" customWidth="1"/>
    <col min="13899" max="14080" width="9" style="163"/>
    <col min="14081" max="14081" width="1" style="163" customWidth="1"/>
    <col min="14082" max="14082" width="4.625" style="163" customWidth="1"/>
    <col min="14083" max="14083" width="2.125" style="163" customWidth="1"/>
    <col min="14084" max="14084" width="6.5" style="163" customWidth="1"/>
    <col min="14085" max="14085" width="1.875" style="163" customWidth="1"/>
    <col min="14086" max="14086" width="7.625" style="163" customWidth="1"/>
    <col min="14087" max="14087" width="4.625" style="163" customWidth="1"/>
    <col min="14088" max="14088" width="10.625" style="163" customWidth="1"/>
    <col min="14089" max="14089" width="7.625" style="163" customWidth="1"/>
    <col min="14090" max="14090" width="3.375" style="163" customWidth="1"/>
    <col min="14091" max="14091" width="12.625" style="163" customWidth="1"/>
    <col min="14092" max="14092" width="13.25" style="163" customWidth="1"/>
    <col min="14093" max="14094" width="8.5" style="163" customWidth="1"/>
    <col min="14095" max="14097" width="5.875" style="163" customWidth="1"/>
    <col min="14098" max="14098" width="1.375" style="163" customWidth="1"/>
    <col min="14099" max="14100" width="18.125" style="163" customWidth="1"/>
    <col min="14101" max="14108" width="5.625" style="163" customWidth="1"/>
    <col min="14109" max="14137" width="3.75" style="163" customWidth="1"/>
    <col min="14138" max="14145" width="4.75" style="163" customWidth="1"/>
    <col min="14146" max="14146" width="6.5" style="163" customWidth="1"/>
    <col min="14147" max="14151" width="3.75" style="163" customWidth="1"/>
    <col min="14152" max="14152" width="4" style="163" customWidth="1"/>
    <col min="14153" max="14153" width="2.875" style="163" customWidth="1"/>
    <col min="14154" max="14154" width="3.625" style="163" customWidth="1"/>
    <col min="14155" max="14336" width="9" style="163"/>
    <col min="14337" max="14337" width="1" style="163" customWidth="1"/>
    <col min="14338" max="14338" width="4.625" style="163" customWidth="1"/>
    <col min="14339" max="14339" width="2.125" style="163" customWidth="1"/>
    <col min="14340" max="14340" width="6.5" style="163" customWidth="1"/>
    <col min="14341" max="14341" width="1.875" style="163" customWidth="1"/>
    <col min="14342" max="14342" width="7.625" style="163" customWidth="1"/>
    <col min="14343" max="14343" width="4.625" style="163" customWidth="1"/>
    <col min="14344" max="14344" width="10.625" style="163" customWidth="1"/>
    <col min="14345" max="14345" width="7.625" style="163" customWidth="1"/>
    <col min="14346" max="14346" width="3.375" style="163" customWidth="1"/>
    <col min="14347" max="14347" width="12.625" style="163" customWidth="1"/>
    <col min="14348" max="14348" width="13.25" style="163" customWidth="1"/>
    <col min="14349" max="14350" width="8.5" style="163" customWidth="1"/>
    <col min="14351" max="14353" width="5.875" style="163" customWidth="1"/>
    <col min="14354" max="14354" width="1.375" style="163" customWidth="1"/>
    <col min="14355" max="14356" width="18.125" style="163" customWidth="1"/>
    <col min="14357" max="14364" width="5.625" style="163" customWidth="1"/>
    <col min="14365" max="14393" width="3.75" style="163" customWidth="1"/>
    <col min="14394" max="14401" width="4.75" style="163" customWidth="1"/>
    <col min="14402" max="14402" width="6.5" style="163" customWidth="1"/>
    <col min="14403" max="14407" width="3.75" style="163" customWidth="1"/>
    <col min="14408" max="14408" width="4" style="163" customWidth="1"/>
    <col min="14409" max="14409" width="2.875" style="163" customWidth="1"/>
    <col min="14410" max="14410" width="3.625" style="163" customWidth="1"/>
    <col min="14411" max="14592" width="9" style="163"/>
    <col min="14593" max="14593" width="1" style="163" customWidth="1"/>
    <col min="14594" max="14594" width="4.625" style="163" customWidth="1"/>
    <col min="14595" max="14595" width="2.125" style="163" customWidth="1"/>
    <col min="14596" max="14596" width="6.5" style="163" customWidth="1"/>
    <col min="14597" max="14597" width="1.875" style="163" customWidth="1"/>
    <col min="14598" max="14598" width="7.625" style="163" customWidth="1"/>
    <col min="14599" max="14599" width="4.625" style="163" customWidth="1"/>
    <col min="14600" max="14600" width="10.625" style="163" customWidth="1"/>
    <col min="14601" max="14601" width="7.625" style="163" customWidth="1"/>
    <col min="14602" max="14602" width="3.375" style="163" customWidth="1"/>
    <col min="14603" max="14603" width="12.625" style="163" customWidth="1"/>
    <col min="14604" max="14604" width="13.25" style="163" customWidth="1"/>
    <col min="14605" max="14606" width="8.5" style="163" customWidth="1"/>
    <col min="14607" max="14609" width="5.875" style="163" customWidth="1"/>
    <col min="14610" max="14610" width="1.375" style="163" customWidth="1"/>
    <col min="14611" max="14612" width="18.125" style="163" customWidth="1"/>
    <col min="14613" max="14620" width="5.625" style="163" customWidth="1"/>
    <col min="14621" max="14649" width="3.75" style="163" customWidth="1"/>
    <col min="14650" max="14657" width="4.75" style="163" customWidth="1"/>
    <col min="14658" max="14658" width="6.5" style="163" customWidth="1"/>
    <col min="14659" max="14663" width="3.75" style="163" customWidth="1"/>
    <col min="14664" max="14664" width="4" style="163" customWidth="1"/>
    <col min="14665" max="14665" width="2.875" style="163" customWidth="1"/>
    <col min="14666" max="14666" width="3.625" style="163" customWidth="1"/>
    <col min="14667" max="14848" width="9" style="163"/>
    <col min="14849" max="14849" width="1" style="163" customWidth="1"/>
    <col min="14850" max="14850" width="4.625" style="163" customWidth="1"/>
    <col min="14851" max="14851" width="2.125" style="163" customWidth="1"/>
    <col min="14852" max="14852" width="6.5" style="163" customWidth="1"/>
    <col min="14853" max="14853" width="1.875" style="163" customWidth="1"/>
    <col min="14854" max="14854" width="7.625" style="163" customWidth="1"/>
    <col min="14855" max="14855" width="4.625" style="163" customWidth="1"/>
    <col min="14856" max="14856" width="10.625" style="163" customWidth="1"/>
    <col min="14857" max="14857" width="7.625" style="163" customWidth="1"/>
    <col min="14858" max="14858" width="3.375" style="163" customWidth="1"/>
    <col min="14859" max="14859" width="12.625" style="163" customWidth="1"/>
    <col min="14860" max="14860" width="13.25" style="163" customWidth="1"/>
    <col min="14861" max="14862" width="8.5" style="163" customWidth="1"/>
    <col min="14863" max="14865" width="5.875" style="163" customWidth="1"/>
    <col min="14866" max="14866" width="1.375" style="163" customWidth="1"/>
    <col min="14867" max="14868" width="18.125" style="163" customWidth="1"/>
    <col min="14869" max="14876" width="5.625" style="163" customWidth="1"/>
    <col min="14877" max="14905" width="3.75" style="163" customWidth="1"/>
    <col min="14906" max="14913" width="4.75" style="163" customWidth="1"/>
    <col min="14914" max="14914" width="6.5" style="163" customWidth="1"/>
    <col min="14915" max="14919" width="3.75" style="163" customWidth="1"/>
    <col min="14920" max="14920" width="4" style="163" customWidth="1"/>
    <col min="14921" max="14921" width="2.875" style="163" customWidth="1"/>
    <col min="14922" max="14922" width="3.625" style="163" customWidth="1"/>
    <col min="14923" max="15104" width="9" style="163"/>
    <col min="15105" max="15105" width="1" style="163" customWidth="1"/>
    <col min="15106" max="15106" width="4.625" style="163" customWidth="1"/>
    <col min="15107" max="15107" width="2.125" style="163" customWidth="1"/>
    <col min="15108" max="15108" width="6.5" style="163" customWidth="1"/>
    <col min="15109" max="15109" width="1.875" style="163" customWidth="1"/>
    <col min="15110" max="15110" width="7.625" style="163" customWidth="1"/>
    <col min="15111" max="15111" width="4.625" style="163" customWidth="1"/>
    <col min="15112" max="15112" width="10.625" style="163" customWidth="1"/>
    <col min="15113" max="15113" width="7.625" style="163" customWidth="1"/>
    <col min="15114" max="15114" width="3.375" style="163" customWidth="1"/>
    <col min="15115" max="15115" width="12.625" style="163" customWidth="1"/>
    <col min="15116" max="15116" width="13.25" style="163" customWidth="1"/>
    <col min="15117" max="15118" width="8.5" style="163" customWidth="1"/>
    <col min="15119" max="15121" width="5.875" style="163" customWidth="1"/>
    <col min="15122" max="15122" width="1.375" style="163" customWidth="1"/>
    <col min="15123" max="15124" width="18.125" style="163" customWidth="1"/>
    <col min="15125" max="15132" width="5.625" style="163" customWidth="1"/>
    <col min="15133" max="15161" width="3.75" style="163" customWidth="1"/>
    <col min="15162" max="15169" width="4.75" style="163" customWidth="1"/>
    <col min="15170" max="15170" width="6.5" style="163" customWidth="1"/>
    <col min="15171" max="15175" width="3.75" style="163" customWidth="1"/>
    <col min="15176" max="15176" width="4" style="163" customWidth="1"/>
    <col min="15177" max="15177" width="2.875" style="163" customWidth="1"/>
    <col min="15178" max="15178" width="3.625" style="163" customWidth="1"/>
    <col min="15179" max="15360" width="9" style="163"/>
    <col min="15361" max="15361" width="1" style="163" customWidth="1"/>
    <col min="15362" max="15362" width="4.625" style="163" customWidth="1"/>
    <col min="15363" max="15363" width="2.125" style="163" customWidth="1"/>
    <col min="15364" max="15364" width="6.5" style="163" customWidth="1"/>
    <col min="15365" max="15365" width="1.875" style="163" customWidth="1"/>
    <col min="15366" max="15366" width="7.625" style="163" customWidth="1"/>
    <col min="15367" max="15367" width="4.625" style="163" customWidth="1"/>
    <col min="15368" max="15368" width="10.625" style="163" customWidth="1"/>
    <col min="15369" max="15369" width="7.625" style="163" customWidth="1"/>
    <col min="15370" max="15370" width="3.375" style="163" customWidth="1"/>
    <col min="15371" max="15371" width="12.625" style="163" customWidth="1"/>
    <col min="15372" max="15372" width="13.25" style="163" customWidth="1"/>
    <col min="15373" max="15374" width="8.5" style="163" customWidth="1"/>
    <col min="15375" max="15377" width="5.875" style="163" customWidth="1"/>
    <col min="15378" max="15378" width="1.375" style="163" customWidth="1"/>
    <col min="15379" max="15380" width="18.125" style="163" customWidth="1"/>
    <col min="15381" max="15388" width="5.625" style="163" customWidth="1"/>
    <col min="15389" max="15417" width="3.75" style="163" customWidth="1"/>
    <col min="15418" max="15425" width="4.75" style="163" customWidth="1"/>
    <col min="15426" max="15426" width="6.5" style="163" customWidth="1"/>
    <col min="15427" max="15431" width="3.75" style="163" customWidth="1"/>
    <col min="15432" max="15432" width="4" style="163" customWidth="1"/>
    <col min="15433" max="15433" width="2.875" style="163" customWidth="1"/>
    <col min="15434" max="15434" width="3.625" style="163" customWidth="1"/>
    <col min="15435" max="15616" width="9" style="163"/>
    <col min="15617" max="15617" width="1" style="163" customWidth="1"/>
    <col min="15618" max="15618" width="4.625" style="163" customWidth="1"/>
    <col min="15619" max="15619" width="2.125" style="163" customWidth="1"/>
    <col min="15620" max="15620" width="6.5" style="163" customWidth="1"/>
    <col min="15621" max="15621" width="1.875" style="163" customWidth="1"/>
    <col min="15622" max="15622" width="7.625" style="163" customWidth="1"/>
    <col min="15623" max="15623" width="4.625" style="163" customWidth="1"/>
    <col min="15624" max="15624" width="10.625" style="163" customWidth="1"/>
    <col min="15625" max="15625" width="7.625" style="163" customWidth="1"/>
    <col min="15626" max="15626" width="3.375" style="163" customWidth="1"/>
    <col min="15627" max="15627" width="12.625" style="163" customWidth="1"/>
    <col min="15628" max="15628" width="13.25" style="163" customWidth="1"/>
    <col min="15629" max="15630" width="8.5" style="163" customWidth="1"/>
    <col min="15631" max="15633" width="5.875" style="163" customWidth="1"/>
    <col min="15634" max="15634" width="1.375" style="163" customWidth="1"/>
    <col min="15635" max="15636" width="18.125" style="163" customWidth="1"/>
    <col min="15637" max="15644" width="5.625" style="163" customWidth="1"/>
    <col min="15645" max="15673" width="3.75" style="163" customWidth="1"/>
    <col min="15674" max="15681" width="4.75" style="163" customWidth="1"/>
    <col min="15682" max="15682" width="6.5" style="163" customWidth="1"/>
    <col min="15683" max="15687" width="3.75" style="163" customWidth="1"/>
    <col min="15688" max="15688" width="4" style="163" customWidth="1"/>
    <col min="15689" max="15689" width="2.875" style="163" customWidth="1"/>
    <col min="15690" max="15690" width="3.625" style="163" customWidth="1"/>
    <col min="15691" max="15872" width="9" style="163"/>
    <col min="15873" max="15873" width="1" style="163" customWidth="1"/>
    <col min="15874" max="15874" width="4.625" style="163" customWidth="1"/>
    <col min="15875" max="15875" width="2.125" style="163" customWidth="1"/>
    <col min="15876" max="15876" width="6.5" style="163" customWidth="1"/>
    <col min="15877" max="15877" width="1.875" style="163" customWidth="1"/>
    <col min="15878" max="15878" width="7.625" style="163" customWidth="1"/>
    <col min="15879" max="15879" width="4.625" style="163" customWidth="1"/>
    <col min="15880" max="15880" width="10.625" style="163" customWidth="1"/>
    <col min="15881" max="15881" width="7.625" style="163" customWidth="1"/>
    <col min="15882" max="15882" width="3.375" style="163" customWidth="1"/>
    <col min="15883" max="15883" width="12.625" style="163" customWidth="1"/>
    <col min="15884" max="15884" width="13.25" style="163" customWidth="1"/>
    <col min="15885" max="15886" width="8.5" style="163" customWidth="1"/>
    <col min="15887" max="15889" width="5.875" style="163" customWidth="1"/>
    <col min="15890" max="15890" width="1.375" style="163" customWidth="1"/>
    <col min="15891" max="15892" width="18.125" style="163" customWidth="1"/>
    <col min="15893" max="15900" width="5.625" style="163" customWidth="1"/>
    <col min="15901" max="15929" width="3.75" style="163" customWidth="1"/>
    <col min="15930" max="15937" width="4.75" style="163" customWidth="1"/>
    <col min="15938" max="15938" width="6.5" style="163" customWidth="1"/>
    <col min="15939" max="15943" width="3.75" style="163" customWidth="1"/>
    <col min="15944" max="15944" width="4" style="163" customWidth="1"/>
    <col min="15945" max="15945" width="2.875" style="163" customWidth="1"/>
    <col min="15946" max="15946" width="3.625" style="163" customWidth="1"/>
    <col min="15947" max="16128" width="9" style="163"/>
    <col min="16129" max="16129" width="1" style="163" customWidth="1"/>
    <col min="16130" max="16130" width="4.625" style="163" customWidth="1"/>
    <col min="16131" max="16131" width="2.125" style="163" customWidth="1"/>
    <col min="16132" max="16132" width="6.5" style="163" customWidth="1"/>
    <col min="16133" max="16133" width="1.875" style="163" customWidth="1"/>
    <col min="16134" max="16134" width="7.625" style="163" customWidth="1"/>
    <col min="16135" max="16135" width="4.625" style="163" customWidth="1"/>
    <col min="16136" max="16136" width="10.625" style="163" customWidth="1"/>
    <col min="16137" max="16137" width="7.625" style="163" customWidth="1"/>
    <col min="16138" max="16138" width="3.375" style="163" customWidth="1"/>
    <col min="16139" max="16139" width="12.625" style="163" customWidth="1"/>
    <col min="16140" max="16140" width="13.25" style="163" customWidth="1"/>
    <col min="16141" max="16142" width="8.5" style="163" customWidth="1"/>
    <col min="16143" max="16145" width="5.875" style="163" customWidth="1"/>
    <col min="16146" max="16146" width="1.375" style="163" customWidth="1"/>
    <col min="16147" max="16148" width="18.125" style="163" customWidth="1"/>
    <col min="16149" max="16156" width="5.625" style="163" customWidth="1"/>
    <col min="16157" max="16185" width="3.75" style="163" customWidth="1"/>
    <col min="16186" max="16193" width="4.75" style="163" customWidth="1"/>
    <col min="16194" max="16194" width="6.5" style="163" customWidth="1"/>
    <col min="16195" max="16199" width="3.75" style="163" customWidth="1"/>
    <col min="16200" max="16200" width="4" style="163" customWidth="1"/>
    <col min="16201" max="16201" width="2.875" style="163" customWidth="1"/>
    <col min="16202" max="16202" width="3.625" style="163" customWidth="1"/>
    <col min="16203" max="16384" width="9" style="163"/>
  </cols>
  <sheetData>
    <row r="1" spans="1:74" ht="4.5" customHeight="1" x14ac:dyDescent="0.15">
      <c r="A1" s="85"/>
      <c r="B1" s="86"/>
      <c r="C1" s="75"/>
      <c r="D1" s="75"/>
      <c r="E1" s="75"/>
      <c r="F1" s="76"/>
      <c r="G1" s="76"/>
      <c r="H1" s="76"/>
      <c r="I1" s="76"/>
      <c r="J1" s="76"/>
      <c r="K1" s="76"/>
      <c r="L1" s="76"/>
      <c r="M1" s="76"/>
      <c r="N1" s="76"/>
      <c r="O1" s="76"/>
      <c r="P1" s="76"/>
      <c r="Q1" s="76"/>
      <c r="R1" s="76"/>
    </row>
    <row r="2" spans="1:74" ht="33.75" customHeight="1" x14ac:dyDescent="0.15">
      <c r="A2" s="87"/>
      <c r="B2" s="121" t="s">
        <v>113</v>
      </c>
      <c r="C2" s="75"/>
      <c r="D2" s="75"/>
      <c r="E2" s="75"/>
      <c r="F2" s="76"/>
      <c r="G2" s="76"/>
      <c r="H2" s="76"/>
      <c r="I2" s="76"/>
      <c r="J2" s="76"/>
      <c r="K2" s="76"/>
      <c r="L2" s="76"/>
      <c r="M2" s="76"/>
      <c r="N2" s="76"/>
      <c r="O2" s="76"/>
      <c r="P2" s="76"/>
      <c r="Q2" s="76"/>
      <c r="R2" s="76"/>
    </row>
    <row r="3" spans="1:74" ht="16.5" customHeight="1" x14ac:dyDescent="0.15">
      <c r="A3" s="87"/>
      <c r="B3" s="77"/>
      <c r="C3" s="75"/>
      <c r="D3" s="75"/>
      <c r="E3" s="75"/>
      <c r="F3" s="76"/>
      <c r="G3" s="76"/>
      <c r="H3" s="76"/>
      <c r="I3" s="76"/>
      <c r="J3" s="76"/>
      <c r="K3" s="76"/>
      <c r="L3" s="76"/>
      <c r="M3" s="76"/>
      <c r="N3" s="76"/>
      <c r="O3" s="76"/>
      <c r="P3" s="76"/>
      <c r="Q3" s="76"/>
      <c r="R3" s="76"/>
    </row>
    <row r="4" spans="1:74" ht="21.75" customHeight="1" x14ac:dyDescent="0.15">
      <c r="A4" s="87"/>
      <c r="B4" s="557" t="str">
        <f>記録簿４月!$B$4</f>
        <v>令和５年度初任者研修年間指導計画書用記録簿（単独校用）＜提出の必要なし＞</v>
      </c>
      <c r="C4" s="557"/>
      <c r="D4" s="557"/>
      <c r="E4" s="557"/>
      <c r="F4" s="557"/>
      <c r="G4" s="557"/>
      <c r="H4" s="557"/>
      <c r="I4" s="557"/>
      <c r="J4" s="557"/>
      <c r="K4" s="557"/>
      <c r="L4" s="557"/>
      <c r="M4" s="557"/>
      <c r="N4" s="557"/>
      <c r="O4" s="557"/>
      <c r="P4" s="557"/>
      <c r="Q4" s="557"/>
      <c r="R4" s="165"/>
    </row>
    <row r="5" spans="1:74" ht="3" customHeight="1" x14ac:dyDescent="0.15">
      <c r="A5" s="87"/>
      <c r="B5" s="76"/>
      <c r="C5" s="75"/>
      <c r="D5" s="75"/>
      <c r="E5" s="75"/>
      <c r="F5" s="76"/>
      <c r="G5" s="76"/>
      <c r="H5" s="76"/>
      <c r="I5" s="76"/>
      <c r="J5" s="76"/>
      <c r="K5" s="76"/>
      <c r="L5" s="76"/>
      <c r="M5" s="76"/>
      <c r="N5" s="76"/>
      <c r="O5" s="76"/>
      <c r="P5" s="76"/>
      <c r="Q5" s="76"/>
      <c r="R5" s="76"/>
    </row>
    <row r="6" spans="1:74" ht="24" customHeight="1" x14ac:dyDescent="0.15">
      <c r="A6" s="87"/>
      <c r="B6" s="420" t="str">
        <f>記録簿４月!B6</f>
        <v>学校名</v>
      </c>
      <c r="C6" s="421"/>
      <c r="D6" s="421" t="str">
        <f>記録簿４月!D6</f>
        <v>県立○○学校</v>
      </c>
      <c r="E6" s="421"/>
      <c r="F6" s="421"/>
      <c r="G6" s="421"/>
      <c r="H6" s="421"/>
      <c r="I6" s="421"/>
      <c r="J6" s="558"/>
      <c r="K6" s="436" t="str">
        <f>記録簿４月!K6</f>
        <v>校長名</v>
      </c>
      <c r="L6" s="437"/>
      <c r="M6" s="559" t="str">
        <f>記録簿４月!M6</f>
        <v>□□　□□</v>
      </c>
      <c r="N6" s="559"/>
      <c r="O6" s="559"/>
      <c r="P6" s="559"/>
      <c r="Q6" s="560"/>
      <c r="R6" s="166"/>
    </row>
    <row r="7" spans="1:74" ht="24" customHeight="1" x14ac:dyDescent="0.15">
      <c r="A7" s="87"/>
      <c r="B7" s="424" t="str">
        <f>記録簿４月!B7</f>
        <v>初任者</v>
      </c>
      <c r="C7" s="425"/>
      <c r="D7" s="430" t="str">
        <f>記録簿４月!D7</f>
        <v>氏 名</v>
      </c>
      <c r="E7" s="431"/>
      <c r="F7" s="431" t="str">
        <f>記録簿４月!F7</f>
        <v>○○　○○</v>
      </c>
      <c r="G7" s="431"/>
      <c r="H7" s="431"/>
      <c r="I7" s="431"/>
      <c r="J7" s="434"/>
      <c r="K7" s="438"/>
      <c r="L7" s="439"/>
      <c r="M7" s="561"/>
      <c r="N7" s="561"/>
      <c r="O7" s="561"/>
      <c r="P7" s="561"/>
      <c r="Q7" s="562"/>
      <c r="R7" s="166"/>
    </row>
    <row r="8" spans="1:74" ht="30" customHeight="1" x14ac:dyDescent="0.15">
      <c r="A8" s="87"/>
      <c r="B8" s="426"/>
      <c r="C8" s="427"/>
      <c r="D8" s="430" t="str">
        <f>記録簿４月!D8</f>
        <v>担当学年</v>
      </c>
      <c r="E8" s="434"/>
      <c r="F8" s="430" t="str">
        <f>記録簿４月!F8</f>
        <v>　○年○組（正・副）（　年所属）</v>
      </c>
      <c r="G8" s="431"/>
      <c r="H8" s="431"/>
      <c r="I8" s="431"/>
      <c r="J8" s="434"/>
      <c r="K8" s="369" t="str">
        <f>記録簿４月!K8</f>
        <v xml:space="preserve"> 校内指導教員
 職・氏名</v>
      </c>
      <c r="L8" s="370"/>
      <c r="M8" s="370" t="str">
        <f>記録簿４月!M8</f>
        <v>教諭</v>
      </c>
      <c r="N8" s="563" t="str">
        <f>記録簿４月!N8</f>
        <v>△△　△△</v>
      </c>
      <c r="O8" s="563"/>
      <c r="P8" s="563"/>
      <c r="Q8" s="564"/>
      <c r="R8" s="80"/>
      <c r="AM8" s="554" t="s">
        <v>94</v>
      </c>
      <c r="AN8" s="554" t="s">
        <v>94</v>
      </c>
      <c r="AO8" s="554" t="s">
        <v>94</v>
      </c>
      <c r="AP8" s="554" t="s">
        <v>94</v>
      </c>
      <c r="AQ8" s="554" t="s">
        <v>94</v>
      </c>
      <c r="AR8" s="554" t="s">
        <v>94</v>
      </c>
      <c r="AS8" s="554" t="s">
        <v>94</v>
      </c>
      <c r="AT8" s="554" t="s">
        <v>94</v>
      </c>
      <c r="BN8" s="555"/>
    </row>
    <row r="9" spans="1:74" ht="30" customHeight="1" x14ac:dyDescent="0.15">
      <c r="A9" s="87"/>
      <c r="B9" s="428"/>
      <c r="C9" s="429"/>
      <c r="D9" s="412" t="str">
        <f>記録簿４月!D9</f>
        <v>担当教科</v>
      </c>
      <c r="E9" s="413"/>
      <c r="F9" s="567" t="str">
        <f>記録簿４月!F9</f>
        <v>国語</v>
      </c>
      <c r="G9" s="568"/>
      <c r="H9" s="568"/>
      <c r="I9" s="568"/>
      <c r="J9" s="427"/>
      <c r="K9" s="371"/>
      <c r="L9" s="372"/>
      <c r="M9" s="372"/>
      <c r="N9" s="565"/>
      <c r="O9" s="565"/>
      <c r="P9" s="565"/>
      <c r="Q9" s="566"/>
      <c r="R9" s="80"/>
      <c r="AM9" s="554"/>
      <c r="AN9" s="554"/>
      <c r="AO9" s="554"/>
      <c r="AP9" s="554"/>
      <c r="AQ9" s="554"/>
      <c r="AR9" s="554"/>
      <c r="AS9" s="554"/>
      <c r="AT9" s="554"/>
      <c r="AV9" s="537" t="s">
        <v>80</v>
      </c>
      <c r="AW9" s="537" t="s">
        <v>80</v>
      </c>
      <c r="AX9" s="537" t="s">
        <v>80</v>
      </c>
      <c r="AY9" s="537" t="s">
        <v>80</v>
      </c>
      <c r="AZ9" s="537" t="s">
        <v>80</v>
      </c>
      <c r="BA9" s="537" t="s">
        <v>80</v>
      </c>
      <c r="BB9" s="537" t="s">
        <v>80</v>
      </c>
      <c r="BC9" s="537" t="s">
        <v>80</v>
      </c>
      <c r="BD9" s="167"/>
      <c r="BF9" s="538" t="s">
        <v>66</v>
      </c>
      <c r="BG9" s="538" t="s">
        <v>92</v>
      </c>
      <c r="BH9" s="538" t="s">
        <v>66</v>
      </c>
      <c r="BI9" s="538" t="s">
        <v>66</v>
      </c>
      <c r="BJ9" s="538" t="s">
        <v>66</v>
      </c>
      <c r="BK9" s="538" t="s">
        <v>66</v>
      </c>
      <c r="BL9" s="538" t="s">
        <v>66</v>
      </c>
      <c r="BM9" s="538" t="s">
        <v>66</v>
      </c>
      <c r="BN9" s="555"/>
    </row>
    <row r="10" spans="1:74" ht="9" customHeight="1" x14ac:dyDescent="0.15">
      <c r="A10" s="87"/>
      <c r="B10" s="78"/>
      <c r="C10" s="79"/>
      <c r="D10" s="79"/>
      <c r="E10" s="79"/>
      <c r="F10" s="78"/>
      <c r="G10" s="78"/>
      <c r="H10" s="78"/>
      <c r="I10" s="78"/>
      <c r="J10" s="88"/>
      <c r="K10" s="88"/>
      <c r="L10" s="88"/>
      <c r="M10" s="78"/>
      <c r="N10" s="78"/>
      <c r="O10" s="78"/>
      <c r="P10" s="78"/>
      <c r="Q10" s="78"/>
      <c r="R10" s="80"/>
      <c r="AM10" s="554"/>
      <c r="AN10" s="554"/>
      <c r="AO10" s="554"/>
      <c r="AP10" s="554"/>
      <c r="AQ10" s="554"/>
      <c r="AR10" s="554"/>
      <c r="AS10" s="554"/>
      <c r="AT10" s="554"/>
      <c r="AV10" s="537"/>
      <c r="AW10" s="537"/>
      <c r="AX10" s="537"/>
      <c r="AY10" s="537"/>
      <c r="AZ10" s="537"/>
      <c r="BA10" s="537"/>
      <c r="BB10" s="537"/>
      <c r="BC10" s="537"/>
      <c r="BD10" s="167"/>
      <c r="BF10" s="538"/>
      <c r="BG10" s="538"/>
      <c r="BH10" s="538"/>
      <c r="BI10" s="538"/>
      <c r="BJ10" s="538"/>
      <c r="BK10" s="538"/>
      <c r="BL10" s="538"/>
      <c r="BM10" s="538"/>
      <c r="BN10" s="555"/>
    </row>
    <row r="11" spans="1:74" ht="8.25" customHeight="1" x14ac:dyDescent="0.15">
      <c r="A11" s="168"/>
      <c r="B11" s="417"/>
      <c r="C11" s="417"/>
      <c r="D11" s="417"/>
      <c r="E11" s="417"/>
      <c r="F11" s="417"/>
      <c r="G11" s="417"/>
      <c r="H11" s="417"/>
      <c r="I11" s="417"/>
      <c r="J11" s="417"/>
      <c r="K11" s="417"/>
      <c r="L11" s="417"/>
      <c r="M11" s="417"/>
      <c r="N11" s="417"/>
      <c r="O11" s="417"/>
      <c r="P11" s="418"/>
      <c r="Q11" s="418"/>
      <c r="R11" s="81"/>
      <c r="S11" s="536" t="s">
        <v>67</v>
      </c>
      <c r="T11" s="169"/>
      <c r="U11" s="537" t="s">
        <v>62</v>
      </c>
      <c r="V11" s="537" t="s">
        <v>62</v>
      </c>
      <c r="W11" s="537" t="s">
        <v>62</v>
      </c>
      <c r="X11" s="537" t="s">
        <v>62</v>
      </c>
      <c r="Y11" s="537" t="s">
        <v>62</v>
      </c>
      <c r="Z11" s="537" t="s">
        <v>62</v>
      </c>
      <c r="AA11" s="537" t="s">
        <v>62</v>
      </c>
      <c r="AB11" s="537" t="s">
        <v>62</v>
      </c>
      <c r="AC11" s="170"/>
      <c r="AD11" s="537" t="s">
        <v>68</v>
      </c>
      <c r="AE11" s="537" t="s">
        <v>68</v>
      </c>
      <c r="AF11" s="537" t="s">
        <v>68</v>
      </c>
      <c r="AG11" s="537" t="s">
        <v>68</v>
      </c>
      <c r="AH11" s="537" t="s">
        <v>68</v>
      </c>
      <c r="AI11" s="537" t="s">
        <v>68</v>
      </c>
      <c r="AJ11" s="537" t="s">
        <v>68</v>
      </c>
      <c r="AK11" s="537" t="s">
        <v>68</v>
      </c>
      <c r="AL11" s="170"/>
      <c r="AM11" s="554"/>
      <c r="AN11" s="554"/>
      <c r="AO11" s="554"/>
      <c r="AP11" s="554"/>
      <c r="AQ11" s="554"/>
      <c r="AR11" s="554"/>
      <c r="AS11" s="554"/>
      <c r="AT11" s="554"/>
      <c r="AU11" s="170"/>
      <c r="AV11" s="537"/>
      <c r="AW11" s="537"/>
      <c r="AX11" s="537"/>
      <c r="AY11" s="537"/>
      <c r="AZ11" s="537"/>
      <c r="BA11" s="537"/>
      <c r="BB11" s="537"/>
      <c r="BC11" s="537"/>
      <c r="BD11" s="167"/>
      <c r="BE11" s="170"/>
      <c r="BF11" s="538"/>
      <c r="BG11" s="538"/>
      <c r="BH11" s="538"/>
      <c r="BI11" s="538"/>
      <c r="BJ11" s="538"/>
      <c r="BK11" s="538"/>
      <c r="BL11" s="538"/>
      <c r="BM11" s="538"/>
      <c r="BN11" s="555"/>
      <c r="BO11" s="535" t="s">
        <v>9</v>
      </c>
      <c r="BP11" s="535" t="s">
        <v>10</v>
      </c>
      <c r="BQ11" s="535" t="s">
        <v>11</v>
      </c>
      <c r="BR11" s="535" t="s">
        <v>27</v>
      </c>
      <c r="BS11" s="535" t="s">
        <v>28</v>
      </c>
      <c r="BT11" s="535" t="s">
        <v>29</v>
      </c>
      <c r="BU11" s="535" t="s">
        <v>69</v>
      </c>
      <c r="BV11" s="535" t="s">
        <v>70</v>
      </c>
    </row>
    <row r="12" spans="1:74" ht="35.25" customHeight="1" x14ac:dyDescent="0.15">
      <c r="A12" s="168"/>
      <c r="B12" s="394" t="s">
        <v>71</v>
      </c>
      <c r="C12" s="394"/>
      <c r="D12" s="394"/>
      <c r="E12" s="394"/>
      <c r="F12" s="394"/>
      <c r="G12" s="394"/>
      <c r="H12" s="394"/>
      <c r="I12" s="394"/>
      <c r="J12" s="394"/>
      <c r="K12" s="394"/>
      <c r="L12" s="394"/>
      <c r="M12" s="394"/>
      <c r="N12" s="394"/>
      <c r="O12" s="394"/>
      <c r="P12" s="394"/>
      <c r="Q12" s="394"/>
      <c r="R12" s="82"/>
      <c r="S12" s="536"/>
      <c r="T12" s="169"/>
      <c r="U12" s="537"/>
      <c r="V12" s="537"/>
      <c r="W12" s="537"/>
      <c r="X12" s="537"/>
      <c r="Y12" s="537"/>
      <c r="Z12" s="537"/>
      <c r="AA12" s="537"/>
      <c r="AB12" s="537"/>
      <c r="AC12" s="170"/>
      <c r="AD12" s="537"/>
      <c r="AE12" s="537"/>
      <c r="AF12" s="537"/>
      <c r="AG12" s="537"/>
      <c r="AH12" s="537"/>
      <c r="AI12" s="537"/>
      <c r="AJ12" s="537"/>
      <c r="AK12" s="537"/>
      <c r="AL12" s="170"/>
      <c r="AM12" s="554"/>
      <c r="AN12" s="554"/>
      <c r="AO12" s="554"/>
      <c r="AP12" s="554"/>
      <c r="AQ12" s="554"/>
      <c r="AR12" s="554"/>
      <c r="AS12" s="554"/>
      <c r="AT12" s="554"/>
      <c r="AU12" s="170"/>
      <c r="AV12" s="537"/>
      <c r="AW12" s="537"/>
      <c r="AX12" s="537"/>
      <c r="AY12" s="537"/>
      <c r="AZ12" s="537"/>
      <c r="BA12" s="537"/>
      <c r="BB12" s="537"/>
      <c r="BC12" s="537"/>
      <c r="BD12" s="167"/>
      <c r="BE12" s="170"/>
      <c r="BF12" s="538"/>
      <c r="BG12" s="538"/>
      <c r="BH12" s="538"/>
      <c r="BI12" s="538"/>
      <c r="BJ12" s="538"/>
      <c r="BK12" s="538"/>
      <c r="BL12" s="538"/>
      <c r="BM12" s="538"/>
      <c r="BN12" s="555"/>
      <c r="BO12" s="535"/>
      <c r="BP12" s="535"/>
      <c r="BQ12" s="535"/>
      <c r="BR12" s="535"/>
      <c r="BS12" s="535"/>
      <c r="BT12" s="535"/>
      <c r="BU12" s="535"/>
      <c r="BV12" s="535"/>
    </row>
    <row r="13" spans="1:74" ht="16.5" customHeight="1" x14ac:dyDescent="0.15">
      <c r="A13" s="168"/>
      <c r="B13" s="545" t="s">
        <v>72</v>
      </c>
      <c r="C13" s="547" t="s">
        <v>73</v>
      </c>
      <c r="D13" s="548"/>
      <c r="E13" s="363" t="s">
        <v>74</v>
      </c>
      <c r="F13" s="364"/>
      <c r="G13" s="364"/>
      <c r="H13" s="364"/>
      <c r="I13" s="364"/>
      <c r="J13" s="364"/>
      <c r="K13" s="550"/>
      <c r="L13" s="547" t="s">
        <v>75</v>
      </c>
      <c r="M13" s="553" t="s">
        <v>76</v>
      </c>
      <c r="N13" s="553"/>
      <c r="O13" s="539" t="s">
        <v>61</v>
      </c>
      <c r="P13" s="540"/>
      <c r="Q13" s="541"/>
      <c r="R13" s="171"/>
      <c r="S13" s="536"/>
      <c r="T13" s="169"/>
      <c r="U13" s="172">
        <v>1</v>
      </c>
      <c r="V13" s="172">
        <v>2</v>
      </c>
      <c r="W13" s="172">
        <v>3</v>
      </c>
      <c r="X13" s="172">
        <v>4</v>
      </c>
      <c r="Y13" s="172">
        <v>5</v>
      </c>
      <c r="Z13" s="172">
        <v>6</v>
      </c>
      <c r="AA13" s="172">
        <v>7</v>
      </c>
      <c r="AB13" s="172">
        <v>8</v>
      </c>
      <c r="AC13" s="170"/>
      <c r="AD13" s="172">
        <v>1</v>
      </c>
      <c r="AE13" s="170">
        <v>2</v>
      </c>
      <c r="AF13" s="172">
        <v>3</v>
      </c>
      <c r="AG13" s="170">
        <v>4</v>
      </c>
      <c r="AH13" s="172">
        <v>5</v>
      </c>
      <c r="AI13" s="170">
        <v>6</v>
      </c>
      <c r="AJ13" s="172">
        <v>7</v>
      </c>
      <c r="AK13" s="170">
        <v>8</v>
      </c>
      <c r="AL13" s="170"/>
      <c r="AM13" s="170">
        <v>1</v>
      </c>
      <c r="AN13" s="170">
        <v>2</v>
      </c>
      <c r="AO13" s="170">
        <v>3</v>
      </c>
      <c r="AP13" s="170">
        <v>4</v>
      </c>
      <c r="AQ13" s="170">
        <v>5</v>
      </c>
      <c r="AR13" s="170">
        <v>6</v>
      </c>
      <c r="AS13" s="170">
        <v>7</v>
      </c>
      <c r="AT13" s="170">
        <v>8</v>
      </c>
      <c r="AU13" s="170"/>
      <c r="AV13" s="172">
        <v>1</v>
      </c>
      <c r="AW13" s="170">
        <v>2</v>
      </c>
      <c r="AX13" s="170">
        <v>3</v>
      </c>
      <c r="AY13" s="170">
        <v>4</v>
      </c>
      <c r="AZ13" s="170">
        <v>5</v>
      </c>
      <c r="BA13" s="170">
        <v>6</v>
      </c>
      <c r="BB13" s="170">
        <v>7</v>
      </c>
      <c r="BC13" s="170">
        <v>8</v>
      </c>
      <c r="BD13" s="170"/>
      <c r="BE13" s="170"/>
      <c r="BF13" s="173">
        <v>1</v>
      </c>
      <c r="BG13" s="170">
        <v>2</v>
      </c>
      <c r="BH13" s="170">
        <v>3</v>
      </c>
      <c r="BI13" s="170">
        <v>4</v>
      </c>
      <c r="BJ13" s="170">
        <v>5</v>
      </c>
      <c r="BK13" s="170">
        <v>6</v>
      </c>
      <c r="BL13" s="170">
        <v>7</v>
      </c>
      <c r="BM13" s="170">
        <v>8</v>
      </c>
      <c r="BN13" s="172"/>
      <c r="BO13" s="535"/>
      <c r="BP13" s="535"/>
      <c r="BQ13" s="535"/>
      <c r="BR13" s="535"/>
      <c r="BS13" s="535"/>
      <c r="BT13" s="535"/>
      <c r="BU13" s="535"/>
      <c r="BV13" s="535"/>
    </row>
    <row r="14" spans="1:74" ht="16.5" customHeight="1" x14ac:dyDescent="0.15">
      <c r="A14" s="168"/>
      <c r="B14" s="546"/>
      <c r="C14" s="428"/>
      <c r="D14" s="549"/>
      <c r="E14" s="551"/>
      <c r="F14" s="528"/>
      <c r="G14" s="528"/>
      <c r="H14" s="528"/>
      <c r="I14" s="528"/>
      <c r="J14" s="528"/>
      <c r="K14" s="552"/>
      <c r="L14" s="428"/>
      <c r="M14" s="174" t="s">
        <v>77</v>
      </c>
      <c r="N14" s="175" t="s">
        <v>78</v>
      </c>
      <c r="O14" s="542"/>
      <c r="P14" s="543"/>
      <c r="Q14" s="544"/>
      <c r="R14" s="76"/>
      <c r="S14" s="536"/>
      <c r="T14" s="169"/>
      <c r="U14" s="172"/>
      <c r="V14" s="172"/>
      <c r="W14" s="172"/>
      <c r="X14" s="172"/>
      <c r="Y14" s="172"/>
      <c r="Z14" s="172"/>
      <c r="AA14" s="172"/>
      <c r="AB14" s="172"/>
      <c r="AC14" s="170"/>
      <c r="AD14" s="172"/>
      <c r="AE14" s="170"/>
      <c r="AF14" s="170"/>
      <c r="AG14" s="170"/>
      <c r="AH14" s="170"/>
      <c r="AI14" s="170"/>
      <c r="AJ14" s="170"/>
      <c r="AK14" s="170"/>
      <c r="AL14" s="170"/>
      <c r="AM14" s="170"/>
      <c r="AN14" s="170"/>
      <c r="AO14" s="170"/>
      <c r="AP14" s="170"/>
      <c r="AQ14" s="170"/>
      <c r="AR14" s="170"/>
      <c r="AS14" s="170"/>
      <c r="AT14" s="170"/>
      <c r="AU14" s="170"/>
      <c r="AV14" s="172"/>
      <c r="AW14" s="170"/>
      <c r="AX14" s="170"/>
      <c r="AY14" s="170"/>
      <c r="AZ14" s="170"/>
      <c r="BA14" s="170"/>
      <c r="BB14" s="170"/>
      <c r="BC14" s="170"/>
      <c r="BD14" s="170"/>
      <c r="BE14" s="170"/>
      <c r="BG14" s="170"/>
      <c r="BH14" s="170"/>
      <c r="BI14" s="170"/>
      <c r="BJ14" s="170"/>
      <c r="BK14" s="170"/>
      <c r="BL14" s="170"/>
      <c r="BM14" s="170"/>
      <c r="BN14" s="172"/>
      <c r="BO14" s="535"/>
      <c r="BP14" s="535"/>
      <c r="BQ14" s="535"/>
      <c r="BR14" s="535"/>
      <c r="BS14" s="535"/>
      <c r="BT14" s="535"/>
      <c r="BU14" s="535"/>
      <c r="BV14" s="535"/>
    </row>
    <row r="15" spans="1:74" s="185" customFormat="1" ht="24" customHeight="1" x14ac:dyDescent="0.15">
      <c r="A15" s="176"/>
      <c r="B15" s="177" t="s">
        <v>150</v>
      </c>
      <c r="C15" s="380"/>
      <c r="D15" s="381"/>
      <c r="E15" s="382"/>
      <c r="F15" s="383"/>
      <c r="G15" s="383"/>
      <c r="H15" s="383"/>
      <c r="I15" s="383"/>
      <c r="J15" s="383"/>
      <c r="K15" s="533"/>
      <c r="L15" s="92"/>
      <c r="M15" s="93"/>
      <c r="N15" s="94"/>
      <c r="O15" s="391"/>
      <c r="P15" s="392"/>
      <c r="Q15" s="393"/>
      <c r="R15" s="178"/>
      <c r="S15" s="179" t="str">
        <f>IF(L15=$U$11,$U$11&amp;M15,IF(L15=$AD$11,$AD$11&amp;M15,IF(L15=AM8,AM8&amp;M15,IF(L15=$AV$9,$AV$9&amp;M15,IF(L15=BF9,BF9&amp;M15,IF(L15="","",$BF$9&amp;M15))))))</f>
        <v/>
      </c>
      <c r="T15" s="179"/>
      <c r="U15" s="180">
        <f>COUNTIFS(L15,"校長",M15,"①")*$N15</f>
        <v>0</v>
      </c>
      <c r="V15" s="180">
        <f>COUNTIFS(L15,"校長",M15,"②")*$N15</f>
        <v>0</v>
      </c>
      <c r="W15" s="180">
        <f>COUNTIFS(L15,"校長",M15,"③")*$N15</f>
        <v>0</v>
      </c>
      <c r="X15" s="180">
        <f>COUNTIFS(L15,"校長",M15,"④")*$N15</f>
        <v>0</v>
      </c>
      <c r="Y15" s="180">
        <f>COUNTIFS(L15,"校長",M15,"⑤")*$N15</f>
        <v>0</v>
      </c>
      <c r="Z15" s="180">
        <f>COUNTIFS(L15,"校長",M15,"⑥")*$N15</f>
        <v>0</v>
      </c>
      <c r="AA15" s="180">
        <f>COUNTIFS(L15,"校長",M15,"⑦")*$N15</f>
        <v>0</v>
      </c>
      <c r="AB15" s="180">
        <f>COUNTIFS(L15,"校長",M15,"⑧")*$N15</f>
        <v>0</v>
      </c>
      <c r="AC15" s="181"/>
      <c r="AD15" s="180">
        <f t="shared" ref="AD15:AD42" si="0">COUNTIFS(L15,"教頭",M15,"①")*$N15</f>
        <v>0</v>
      </c>
      <c r="AE15" s="180">
        <f t="shared" ref="AE15:AE42" si="1">COUNTIFS(L15,"教頭",M15,"②")*$N15</f>
        <v>0</v>
      </c>
      <c r="AF15" s="180">
        <f t="shared" ref="AF15:AF42" si="2">COUNTIFS(L15,"教頭",M15,"③")*$N15</f>
        <v>0</v>
      </c>
      <c r="AG15" s="180">
        <f t="shared" ref="AG15:AG42" si="3">COUNTIFS(L15,"教頭",M15,"④")*$N15</f>
        <v>0</v>
      </c>
      <c r="AH15" s="180">
        <f t="shared" ref="AH15:AH42" si="4">COUNTIFS(L15,"教頭",M15,"⑤")*$N15</f>
        <v>0</v>
      </c>
      <c r="AI15" s="180">
        <f t="shared" ref="AI15:AI42" si="5">COUNTIFS(L15,"教頭",M15,"⑥")*$N15</f>
        <v>0</v>
      </c>
      <c r="AJ15" s="180">
        <f t="shared" ref="AJ15:AJ42" si="6">COUNTIFS(L15,"教頭",M15,"⑦")*$N15</f>
        <v>0</v>
      </c>
      <c r="AK15" s="180">
        <f t="shared" ref="AK15:AK42" si="7">COUNTIFS(L15,"教頭",M15,"⑧")*$N15</f>
        <v>0</v>
      </c>
      <c r="AL15" s="181"/>
      <c r="AM15" s="180">
        <f>COUNTIFS(L15,"校内指導教員",M15,"①")*$N15</f>
        <v>0</v>
      </c>
      <c r="AN15" s="180">
        <f>COUNTIFS(L15,"校内指導教員",M15,"②")*$N15</f>
        <v>0</v>
      </c>
      <c r="AO15" s="180">
        <f>COUNTIFS(L15,"校内指導教員",M15,"③")*$N15</f>
        <v>0</v>
      </c>
      <c r="AP15" s="180">
        <f>COUNTIFS(L15,"校内指導教員",M15,"④")*$N15</f>
        <v>0</v>
      </c>
      <c r="AQ15" s="180">
        <f>COUNTIFS(L15,"校内指導教員",M15,"⑤")*$N15</f>
        <v>0</v>
      </c>
      <c r="AR15" s="180">
        <f>COUNTIFS(L15,"校内指導教員",M15,"⑥")*$N15</f>
        <v>0</v>
      </c>
      <c r="AS15" s="180">
        <f>COUNTIFS(L15,"校内指導教員",M15,"⑦")*$N15</f>
        <v>0</v>
      </c>
      <c r="AT15" s="180">
        <f>COUNTIFS(L15,"校内指導教員",M15,"⑧")*$N15</f>
        <v>0</v>
      </c>
      <c r="AU15" s="181"/>
      <c r="AV15" s="180">
        <f>COUNTIFS(L15,"教科指導員",M15,"①")*$N15</f>
        <v>0</v>
      </c>
      <c r="AW15" s="180">
        <f>COUNTIFS(L15,"教科指導員",M15,"②")*$N15</f>
        <v>0</v>
      </c>
      <c r="AX15" s="180">
        <f>COUNTIFS(L15,"教科指導員",M15,"③")*$N15</f>
        <v>0</v>
      </c>
      <c r="AY15" s="180">
        <f>COUNTIFS(L15,"教科指導員",M15,"④")*$N15</f>
        <v>0</v>
      </c>
      <c r="AZ15" s="180">
        <f>COUNTIFS(L15,"教科指導員",M15,"⑤")*$N15</f>
        <v>0</v>
      </c>
      <c r="BA15" s="180">
        <f>COUNTIFS(L15,"教科指導員",M15,"⑥")*$N15</f>
        <v>0</v>
      </c>
      <c r="BB15" s="180">
        <f>COUNTIFS(L15,"教科指導員",M15,"⑦")*$N15</f>
        <v>0</v>
      </c>
      <c r="BC15" s="180">
        <f>COUNTIFS(L15,"教科指導員",M15,"⑧")*$N15</f>
        <v>0</v>
      </c>
      <c r="BD15" s="146"/>
      <c r="BE15" s="182">
        <f>SUM(U15:BD15)</f>
        <v>0</v>
      </c>
      <c r="BF15" s="182">
        <f>COUNTIFS(BE15,"0",M15,"①")*N15</f>
        <v>0</v>
      </c>
      <c r="BG15" s="182">
        <f>COUNTIFS(BE15,"0",M15,"②")*N15</f>
        <v>0</v>
      </c>
      <c r="BH15" s="182">
        <f>COUNTIFS(BE15,"0",M15,"③")*N15</f>
        <v>0</v>
      </c>
      <c r="BI15" s="182">
        <f>COUNTIFS(BE15,"0",M15,"④")*N15</f>
        <v>0</v>
      </c>
      <c r="BJ15" s="182">
        <f>COUNTIFS(BE15,"0",M15,"⑤")*N15</f>
        <v>0</v>
      </c>
      <c r="BK15" s="182">
        <f>COUNTIFS(BE15,"0",M15,"⑥")*N15</f>
        <v>0</v>
      </c>
      <c r="BL15" s="182">
        <f>COUNTIFS(BE15,"0",M15,"⑦")*N15</f>
        <v>0</v>
      </c>
      <c r="BM15" s="182">
        <f>COUNTIFS(BE15,"0",M15,"⑧")*N15</f>
        <v>0</v>
      </c>
      <c r="BN15" s="183"/>
      <c r="BO15" s="184">
        <f t="shared" ref="BO15:BO42" si="8">COUNTIF(M15,"①")*$N15</f>
        <v>0</v>
      </c>
      <c r="BP15" s="184">
        <f t="shared" ref="BP15:BP42" si="9">COUNTIF(M15,"②")*$N15</f>
        <v>0</v>
      </c>
      <c r="BQ15" s="184">
        <f t="shared" ref="BQ15:BQ42" si="10">COUNTIF(M15,"③")*$N15</f>
        <v>0</v>
      </c>
      <c r="BR15" s="184">
        <f t="shared" ref="BR15:BR42" si="11">COUNTIF(M15,"④")*$N15</f>
        <v>0</v>
      </c>
      <c r="BS15" s="184">
        <f t="shared" ref="BS15:BS42" si="12">COUNTIF(M15,"⑤")*$N15</f>
        <v>0</v>
      </c>
      <c r="BT15" s="184">
        <f t="shared" ref="BT15:BT42" si="13">COUNTIF(M15,"⑥")*$N15</f>
        <v>0</v>
      </c>
      <c r="BU15" s="184">
        <f t="shared" ref="BU15:BU42" si="14">COUNTIF(M15,"⑦")*$N15</f>
        <v>0</v>
      </c>
      <c r="BV15" s="184">
        <f t="shared" ref="BV15:BV42" si="15">COUNTIF(M15,"⑧")*$N15</f>
        <v>0</v>
      </c>
    </row>
    <row r="16" spans="1:74" s="185" customFormat="1" ht="24" customHeight="1" x14ac:dyDescent="0.15">
      <c r="A16" s="176"/>
      <c r="B16" s="186"/>
      <c r="C16" s="380"/>
      <c r="D16" s="381"/>
      <c r="E16" s="382"/>
      <c r="F16" s="383"/>
      <c r="G16" s="383"/>
      <c r="H16" s="383"/>
      <c r="I16" s="383"/>
      <c r="J16" s="383"/>
      <c r="K16" s="533"/>
      <c r="L16" s="92"/>
      <c r="M16" s="93"/>
      <c r="N16" s="94"/>
      <c r="O16" s="385"/>
      <c r="P16" s="386"/>
      <c r="Q16" s="387"/>
      <c r="R16" s="178"/>
      <c r="S16" s="179" t="str">
        <f>IF(L16=$U$11,$U$11&amp;M16,IF(L16=$AD$11,$AD$11&amp;M16,IF(L16=AM8,AM8&amp;M16,IF(L16=$AV$9,$AV$9&amp;M16,IF(L16=BF9,BF9&amp;M16,IF(L16="","",$BF$9&amp;M16))))))</f>
        <v/>
      </c>
      <c r="T16" s="179"/>
      <c r="U16" s="180">
        <f t="shared" ref="U16:U42" si="16">COUNTIFS(L16,"校長",M16,"①")*$N16</f>
        <v>0</v>
      </c>
      <c r="V16" s="180">
        <f t="shared" ref="V16:V42" si="17">COUNTIFS(L16,"校長",M16,"②")*$N16</f>
        <v>0</v>
      </c>
      <c r="W16" s="180">
        <f t="shared" ref="W16:W42" si="18">COUNTIFS(L16,"校長",M16,"③")*$N16</f>
        <v>0</v>
      </c>
      <c r="X16" s="180">
        <f t="shared" ref="X16:X42" si="19">COUNTIFS(L16,"校長",M16,"④")*$N16</f>
        <v>0</v>
      </c>
      <c r="Y16" s="180">
        <f t="shared" ref="Y16:Y42" si="20">COUNTIFS(L16,"校長",M16,"⑤")*$N16</f>
        <v>0</v>
      </c>
      <c r="Z16" s="180">
        <f t="shared" ref="Z16:Z42" si="21">COUNTIFS(L16,"校長",M16,"⑥")*$N16</f>
        <v>0</v>
      </c>
      <c r="AA16" s="180">
        <f t="shared" ref="AA16:AA42" si="22">COUNTIFS(L16,"校長",M16,"⑦")*$N16</f>
        <v>0</v>
      </c>
      <c r="AB16" s="180">
        <f t="shared" ref="AB16:AB42" si="23">COUNTIFS(L16,"校長",M16,"⑧")*$N16</f>
        <v>0</v>
      </c>
      <c r="AC16" s="181"/>
      <c r="AD16" s="180">
        <f t="shared" si="0"/>
        <v>0</v>
      </c>
      <c r="AE16" s="180">
        <f t="shared" si="1"/>
        <v>0</v>
      </c>
      <c r="AF16" s="180">
        <f t="shared" si="2"/>
        <v>0</v>
      </c>
      <c r="AG16" s="180">
        <f t="shared" si="3"/>
        <v>0</v>
      </c>
      <c r="AH16" s="180">
        <f t="shared" si="4"/>
        <v>0</v>
      </c>
      <c r="AI16" s="180">
        <f t="shared" si="5"/>
        <v>0</v>
      </c>
      <c r="AJ16" s="180">
        <f t="shared" si="6"/>
        <v>0</v>
      </c>
      <c r="AK16" s="180">
        <f t="shared" si="7"/>
        <v>0</v>
      </c>
      <c r="AL16" s="181"/>
      <c r="AM16" s="180">
        <f t="shared" ref="AM16:AM42" si="24">COUNTIFS(L16,"校内指導教員",M16,"①")*$N16</f>
        <v>0</v>
      </c>
      <c r="AN16" s="180">
        <f t="shared" ref="AN16:AN42" si="25">COUNTIFS(L16,"校内指導教員",M16,"②")*$N16</f>
        <v>0</v>
      </c>
      <c r="AO16" s="180">
        <f t="shared" ref="AO16:AO42" si="26">COUNTIFS(L16,"校内指導教員",M16,"③")*$N16</f>
        <v>0</v>
      </c>
      <c r="AP16" s="180">
        <f t="shared" ref="AP16:AP42" si="27">COUNTIFS(L16,"校内指導教員",M16,"④")*$N16</f>
        <v>0</v>
      </c>
      <c r="AQ16" s="180">
        <f t="shared" ref="AQ16:AQ42" si="28">COUNTIFS(L16,"校内指導教員",M16,"⑤")*$N16</f>
        <v>0</v>
      </c>
      <c r="AR16" s="180">
        <f t="shared" ref="AR16:AR42" si="29">COUNTIFS(L16,"校内指導教員",M16,"⑥")*$N16</f>
        <v>0</v>
      </c>
      <c r="AS16" s="180">
        <f t="shared" ref="AS16:AS42" si="30">COUNTIFS(L16,"校内指導教員",M16,"⑦")*$N16</f>
        <v>0</v>
      </c>
      <c r="AT16" s="180">
        <f t="shared" ref="AT16:AT42" si="31">COUNTIFS(L16,"校内指導教員",M16,"⑧")*$N16</f>
        <v>0</v>
      </c>
      <c r="AU16" s="181"/>
      <c r="AV16" s="180">
        <f t="shared" ref="AV16:AV42" si="32">COUNTIFS(L16,"教科指導員",M16,"①")*$N16</f>
        <v>0</v>
      </c>
      <c r="AW16" s="180">
        <f t="shared" ref="AW16:AW42" si="33">COUNTIFS(L16,"教科指導員",M16,"②")*$N16</f>
        <v>0</v>
      </c>
      <c r="AX16" s="180">
        <f t="shared" ref="AX16:AX42" si="34">COUNTIFS(L16,"教科指導員",M16,"③")*$N16</f>
        <v>0</v>
      </c>
      <c r="AY16" s="180">
        <f t="shared" ref="AY16:AY42" si="35">COUNTIFS(L16,"教科指導員",M16,"④")*$N16</f>
        <v>0</v>
      </c>
      <c r="AZ16" s="180">
        <f t="shared" ref="AZ16:AZ42" si="36">COUNTIFS(L16,"教科指導員",M16,"⑤")*$N16</f>
        <v>0</v>
      </c>
      <c r="BA16" s="180">
        <f t="shared" ref="BA16:BA42" si="37">COUNTIFS(L16,"教科指導員",M16,"⑥")*$N16</f>
        <v>0</v>
      </c>
      <c r="BB16" s="180">
        <f t="shared" ref="BB16:BB42" si="38">COUNTIFS(L16,"教科指導員",M16,"⑦")*$N16</f>
        <v>0</v>
      </c>
      <c r="BC16" s="180">
        <f t="shared" ref="BC16:BC42" si="39">COUNTIFS(L16,"教科指導員",M16,"⑧")*$N16</f>
        <v>0</v>
      </c>
      <c r="BD16" s="146"/>
      <c r="BE16" s="182">
        <f t="shared" ref="BE16:BE42" si="40">SUM(U16:BD16)</f>
        <v>0</v>
      </c>
      <c r="BF16" s="182">
        <f>COUNTIFS(BE16,"0",M16,"①")*N16</f>
        <v>0</v>
      </c>
      <c r="BG16" s="182">
        <f>COUNTIFS(BE16,"0",M16,"②")*N16</f>
        <v>0</v>
      </c>
      <c r="BH16" s="182">
        <f>COUNTIFS(BE16,"0",M16,"③")*N16</f>
        <v>0</v>
      </c>
      <c r="BI16" s="182">
        <f>COUNTIFS(BE16,"0",M16,"④")*N16</f>
        <v>0</v>
      </c>
      <c r="BJ16" s="182">
        <f>COUNTIFS(BE16,"0",M16,"⑤")*N16</f>
        <v>0</v>
      </c>
      <c r="BK16" s="182">
        <f>COUNTIFS(BE16,"0",M16,"⑥")*N16</f>
        <v>0</v>
      </c>
      <c r="BL16" s="182">
        <f>COUNTIFS(BE16,"0",M16,"⑦")*N16</f>
        <v>0</v>
      </c>
      <c r="BM16" s="182">
        <f>COUNTIFS(BE16,"0",M16,"⑧")*N16</f>
        <v>0</v>
      </c>
      <c r="BN16" s="183"/>
      <c r="BO16" s="184">
        <f t="shared" si="8"/>
        <v>0</v>
      </c>
      <c r="BP16" s="184">
        <f t="shared" si="9"/>
        <v>0</v>
      </c>
      <c r="BQ16" s="184">
        <f t="shared" si="10"/>
        <v>0</v>
      </c>
      <c r="BR16" s="184">
        <f t="shared" si="11"/>
        <v>0</v>
      </c>
      <c r="BS16" s="184">
        <f t="shared" si="12"/>
        <v>0</v>
      </c>
      <c r="BT16" s="184">
        <f t="shared" si="13"/>
        <v>0</v>
      </c>
      <c r="BU16" s="184">
        <f t="shared" si="14"/>
        <v>0</v>
      </c>
      <c r="BV16" s="184">
        <f t="shared" si="15"/>
        <v>0</v>
      </c>
    </row>
    <row r="17" spans="1:74" s="185" customFormat="1" ht="24" customHeight="1" x14ac:dyDescent="0.15">
      <c r="A17" s="176"/>
      <c r="B17" s="186"/>
      <c r="C17" s="380"/>
      <c r="D17" s="381"/>
      <c r="E17" s="382"/>
      <c r="F17" s="383"/>
      <c r="G17" s="383"/>
      <c r="H17" s="383"/>
      <c r="I17" s="383"/>
      <c r="J17" s="383"/>
      <c r="K17" s="533"/>
      <c r="L17" s="92"/>
      <c r="M17" s="93"/>
      <c r="N17" s="94"/>
      <c r="O17" s="385"/>
      <c r="P17" s="386"/>
      <c r="Q17" s="387"/>
      <c r="R17" s="178"/>
      <c r="S17" s="179" t="str">
        <f>IF(L17=$U$11,$U$11&amp;M17,IF(L17=$AD$11,$AD$11&amp;M17,IF(L17=AM8,AM8&amp;M17,IF(L17=$AV$9,$AV$9&amp;M17,IF(L17=BF9,BF9&amp;M17,IF(L17="","",$BF$9&amp;M17))))))</f>
        <v/>
      </c>
      <c r="T17" s="179"/>
      <c r="U17" s="180">
        <f t="shared" si="16"/>
        <v>0</v>
      </c>
      <c r="V17" s="180">
        <f t="shared" si="17"/>
        <v>0</v>
      </c>
      <c r="W17" s="180">
        <f t="shared" si="18"/>
        <v>0</v>
      </c>
      <c r="X17" s="180">
        <f t="shared" si="19"/>
        <v>0</v>
      </c>
      <c r="Y17" s="180">
        <f t="shared" si="20"/>
        <v>0</v>
      </c>
      <c r="Z17" s="180">
        <f t="shared" si="21"/>
        <v>0</v>
      </c>
      <c r="AA17" s="180">
        <f t="shared" si="22"/>
        <v>0</v>
      </c>
      <c r="AB17" s="180">
        <f t="shared" si="23"/>
        <v>0</v>
      </c>
      <c r="AC17" s="181"/>
      <c r="AD17" s="180">
        <f t="shared" si="0"/>
        <v>0</v>
      </c>
      <c r="AE17" s="180">
        <f t="shared" si="1"/>
        <v>0</v>
      </c>
      <c r="AF17" s="180">
        <f t="shared" si="2"/>
        <v>0</v>
      </c>
      <c r="AG17" s="180">
        <f t="shared" si="3"/>
        <v>0</v>
      </c>
      <c r="AH17" s="180">
        <f t="shared" si="4"/>
        <v>0</v>
      </c>
      <c r="AI17" s="180">
        <f t="shared" si="5"/>
        <v>0</v>
      </c>
      <c r="AJ17" s="180">
        <f t="shared" si="6"/>
        <v>0</v>
      </c>
      <c r="AK17" s="180">
        <f t="shared" si="7"/>
        <v>0</v>
      </c>
      <c r="AL17" s="181"/>
      <c r="AM17" s="180">
        <f t="shared" si="24"/>
        <v>0</v>
      </c>
      <c r="AN17" s="180">
        <f t="shared" si="25"/>
        <v>0</v>
      </c>
      <c r="AO17" s="180">
        <f t="shared" si="26"/>
        <v>0</v>
      </c>
      <c r="AP17" s="180">
        <f t="shared" si="27"/>
        <v>0</v>
      </c>
      <c r="AQ17" s="180">
        <f t="shared" si="28"/>
        <v>0</v>
      </c>
      <c r="AR17" s="180">
        <f t="shared" si="29"/>
        <v>0</v>
      </c>
      <c r="AS17" s="180">
        <f t="shared" si="30"/>
        <v>0</v>
      </c>
      <c r="AT17" s="180">
        <f t="shared" si="31"/>
        <v>0</v>
      </c>
      <c r="AU17" s="181"/>
      <c r="AV17" s="180">
        <f t="shared" si="32"/>
        <v>0</v>
      </c>
      <c r="AW17" s="180">
        <f t="shared" si="33"/>
        <v>0</v>
      </c>
      <c r="AX17" s="180">
        <f t="shared" si="34"/>
        <v>0</v>
      </c>
      <c r="AY17" s="180">
        <f t="shared" si="35"/>
        <v>0</v>
      </c>
      <c r="AZ17" s="180">
        <f t="shared" si="36"/>
        <v>0</v>
      </c>
      <c r="BA17" s="180">
        <f t="shared" si="37"/>
        <v>0</v>
      </c>
      <c r="BB17" s="180">
        <f t="shared" si="38"/>
        <v>0</v>
      </c>
      <c r="BC17" s="180">
        <f t="shared" si="39"/>
        <v>0</v>
      </c>
      <c r="BD17" s="146"/>
      <c r="BE17" s="182">
        <f t="shared" si="40"/>
        <v>0</v>
      </c>
      <c r="BF17" s="182">
        <f t="shared" ref="BF17:BF42" si="41">COUNTIFS(BE17,"0",M17,"①")*N17</f>
        <v>0</v>
      </c>
      <c r="BG17" s="182">
        <f t="shared" ref="BG17:BG42" si="42">COUNTIFS(BE17,"0",M17,"②")*N17</f>
        <v>0</v>
      </c>
      <c r="BH17" s="182">
        <f t="shared" ref="BH17:BH42" si="43">COUNTIFS(BE17,"0",M17,"③")*N17</f>
        <v>0</v>
      </c>
      <c r="BI17" s="182">
        <f t="shared" ref="BI17:BI42" si="44">COUNTIFS(BE17,"0",M17,"④")*N17</f>
        <v>0</v>
      </c>
      <c r="BJ17" s="182">
        <f t="shared" ref="BJ17:BJ42" si="45">COUNTIFS(BE17,"0",M17,"⑤")*N17</f>
        <v>0</v>
      </c>
      <c r="BK17" s="182">
        <f t="shared" ref="BK17:BK42" si="46">COUNTIFS(BE17,"0",M17,"⑥")*N17</f>
        <v>0</v>
      </c>
      <c r="BL17" s="182">
        <f t="shared" ref="BL17:BL42" si="47">COUNTIFS(BE17,"0",M17,"⑦")*N17</f>
        <v>0</v>
      </c>
      <c r="BM17" s="182">
        <f t="shared" ref="BM17:BM42" si="48">COUNTIFS(BE17,"0",M17,"⑧")*N17</f>
        <v>0</v>
      </c>
      <c r="BN17" s="183"/>
      <c r="BO17" s="184">
        <f t="shared" si="8"/>
        <v>0</v>
      </c>
      <c r="BP17" s="184">
        <f t="shared" si="9"/>
        <v>0</v>
      </c>
      <c r="BQ17" s="184">
        <f t="shared" si="10"/>
        <v>0</v>
      </c>
      <c r="BR17" s="184">
        <f t="shared" si="11"/>
        <v>0</v>
      </c>
      <c r="BS17" s="184">
        <f t="shared" si="12"/>
        <v>0</v>
      </c>
      <c r="BT17" s="184">
        <f t="shared" si="13"/>
        <v>0</v>
      </c>
      <c r="BU17" s="184">
        <f t="shared" si="14"/>
        <v>0</v>
      </c>
      <c r="BV17" s="184">
        <f t="shared" si="15"/>
        <v>0</v>
      </c>
    </row>
    <row r="18" spans="1:74" s="185" customFormat="1" ht="24" customHeight="1" x14ac:dyDescent="0.15">
      <c r="A18" s="176"/>
      <c r="B18" s="186"/>
      <c r="C18" s="380"/>
      <c r="D18" s="381"/>
      <c r="E18" s="382"/>
      <c r="F18" s="383"/>
      <c r="G18" s="383"/>
      <c r="H18" s="383"/>
      <c r="I18" s="383"/>
      <c r="J18" s="383"/>
      <c r="K18" s="533"/>
      <c r="L18" s="92"/>
      <c r="M18" s="93"/>
      <c r="N18" s="94"/>
      <c r="O18" s="385"/>
      <c r="P18" s="386"/>
      <c r="Q18" s="387"/>
      <c r="R18" s="178"/>
      <c r="S18" s="179" t="str">
        <f>IF(L18=$U$11,$U$11&amp;M18,IF(L18=$AD$11,$AD$11&amp;M18,IF(L18=AM8,AM8&amp;M18,IF(L18=$AV$9,$AV$9&amp;M18,IF(L18=BF9,BF9&amp;M18,IF(L18="","",$BF$9&amp;M18))))))</f>
        <v/>
      </c>
      <c r="T18" s="179"/>
      <c r="U18" s="180">
        <f t="shared" si="16"/>
        <v>0</v>
      </c>
      <c r="V18" s="180">
        <f t="shared" si="17"/>
        <v>0</v>
      </c>
      <c r="W18" s="180">
        <f t="shared" si="18"/>
        <v>0</v>
      </c>
      <c r="X18" s="180">
        <f t="shared" si="19"/>
        <v>0</v>
      </c>
      <c r="Y18" s="180">
        <f t="shared" si="20"/>
        <v>0</v>
      </c>
      <c r="Z18" s="180">
        <f t="shared" si="21"/>
        <v>0</v>
      </c>
      <c r="AA18" s="180">
        <f t="shared" si="22"/>
        <v>0</v>
      </c>
      <c r="AB18" s="180">
        <f t="shared" si="23"/>
        <v>0</v>
      </c>
      <c r="AC18" s="181"/>
      <c r="AD18" s="180">
        <f t="shared" si="0"/>
        <v>0</v>
      </c>
      <c r="AE18" s="180">
        <f t="shared" si="1"/>
        <v>0</v>
      </c>
      <c r="AF18" s="180">
        <f t="shared" si="2"/>
        <v>0</v>
      </c>
      <c r="AG18" s="180">
        <f t="shared" si="3"/>
        <v>0</v>
      </c>
      <c r="AH18" s="180">
        <f t="shared" si="4"/>
        <v>0</v>
      </c>
      <c r="AI18" s="180">
        <f t="shared" si="5"/>
        <v>0</v>
      </c>
      <c r="AJ18" s="180">
        <f t="shared" si="6"/>
        <v>0</v>
      </c>
      <c r="AK18" s="180">
        <f t="shared" si="7"/>
        <v>0</v>
      </c>
      <c r="AL18" s="181"/>
      <c r="AM18" s="180">
        <f t="shared" si="24"/>
        <v>0</v>
      </c>
      <c r="AN18" s="180">
        <f t="shared" si="25"/>
        <v>0</v>
      </c>
      <c r="AO18" s="180">
        <f t="shared" si="26"/>
        <v>0</v>
      </c>
      <c r="AP18" s="180">
        <f t="shared" si="27"/>
        <v>0</v>
      </c>
      <c r="AQ18" s="180">
        <f t="shared" si="28"/>
        <v>0</v>
      </c>
      <c r="AR18" s="180">
        <f t="shared" si="29"/>
        <v>0</v>
      </c>
      <c r="AS18" s="180">
        <f t="shared" si="30"/>
        <v>0</v>
      </c>
      <c r="AT18" s="180">
        <f t="shared" si="31"/>
        <v>0</v>
      </c>
      <c r="AU18" s="181"/>
      <c r="AV18" s="180">
        <f t="shared" si="32"/>
        <v>0</v>
      </c>
      <c r="AW18" s="180">
        <f t="shared" si="33"/>
        <v>0</v>
      </c>
      <c r="AX18" s="180">
        <f t="shared" si="34"/>
        <v>0</v>
      </c>
      <c r="AY18" s="180">
        <f t="shared" si="35"/>
        <v>0</v>
      </c>
      <c r="AZ18" s="180">
        <f t="shared" si="36"/>
        <v>0</v>
      </c>
      <c r="BA18" s="180">
        <f t="shared" si="37"/>
        <v>0</v>
      </c>
      <c r="BB18" s="180">
        <f t="shared" si="38"/>
        <v>0</v>
      </c>
      <c r="BC18" s="180">
        <f t="shared" si="39"/>
        <v>0</v>
      </c>
      <c r="BD18" s="146"/>
      <c r="BE18" s="182">
        <f t="shared" si="40"/>
        <v>0</v>
      </c>
      <c r="BF18" s="182">
        <f t="shared" si="41"/>
        <v>0</v>
      </c>
      <c r="BG18" s="182">
        <f t="shared" si="42"/>
        <v>0</v>
      </c>
      <c r="BH18" s="182">
        <f t="shared" si="43"/>
        <v>0</v>
      </c>
      <c r="BI18" s="182">
        <f t="shared" si="44"/>
        <v>0</v>
      </c>
      <c r="BJ18" s="182">
        <f t="shared" si="45"/>
        <v>0</v>
      </c>
      <c r="BK18" s="182">
        <f t="shared" si="46"/>
        <v>0</v>
      </c>
      <c r="BL18" s="182">
        <f t="shared" si="47"/>
        <v>0</v>
      </c>
      <c r="BM18" s="182">
        <f t="shared" si="48"/>
        <v>0</v>
      </c>
      <c r="BN18" s="183"/>
      <c r="BO18" s="184">
        <f t="shared" si="8"/>
        <v>0</v>
      </c>
      <c r="BP18" s="184">
        <f t="shared" si="9"/>
        <v>0</v>
      </c>
      <c r="BQ18" s="184">
        <f t="shared" si="10"/>
        <v>0</v>
      </c>
      <c r="BR18" s="184">
        <f t="shared" si="11"/>
        <v>0</v>
      </c>
      <c r="BS18" s="184">
        <f t="shared" si="12"/>
        <v>0</v>
      </c>
      <c r="BT18" s="184">
        <f t="shared" si="13"/>
        <v>0</v>
      </c>
      <c r="BU18" s="184">
        <f t="shared" si="14"/>
        <v>0</v>
      </c>
      <c r="BV18" s="184">
        <f t="shared" si="15"/>
        <v>0</v>
      </c>
    </row>
    <row r="19" spans="1:74" s="185" customFormat="1" ht="24" customHeight="1" x14ac:dyDescent="0.15">
      <c r="A19" s="176"/>
      <c r="B19" s="187"/>
      <c r="C19" s="380"/>
      <c r="D19" s="381"/>
      <c r="E19" s="382"/>
      <c r="F19" s="383"/>
      <c r="G19" s="383"/>
      <c r="H19" s="383"/>
      <c r="I19" s="383"/>
      <c r="J19" s="383"/>
      <c r="K19" s="533"/>
      <c r="L19" s="92"/>
      <c r="M19" s="93"/>
      <c r="N19" s="94"/>
      <c r="O19" s="385"/>
      <c r="P19" s="386"/>
      <c r="Q19" s="387"/>
      <c r="R19" s="178"/>
      <c r="S19" s="179" t="str">
        <f>IF(L19=$U$11,$U$11&amp;M19,IF(L19=$AD$11,$AD$11&amp;M19,IF(L19=AM8,AM8&amp;M19,IF(L19=$AV$9,$AV$9&amp;M19,IF(L19=BF9,BF9&amp;M19,IF(L19="","",$BF$9&amp;M19))))))</f>
        <v/>
      </c>
      <c r="T19" s="179"/>
      <c r="U19" s="180">
        <f t="shared" si="16"/>
        <v>0</v>
      </c>
      <c r="V19" s="180">
        <f t="shared" si="17"/>
        <v>0</v>
      </c>
      <c r="W19" s="180">
        <f t="shared" si="18"/>
        <v>0</v>
      </c>
      <c r="X19" s="180">
        <f t="shared" si="19"/>
        <v>0</v>
      </c>
      <c r="Y19" s="180">
        <f t="shared" si="20"/>
        <v>0</v>
      </c>
      <c r="Z19" s="180">
        <f t="shared" si="21"/>
        <v>0</v>
      </c>
      <c r="AA19" s="180">
        <f t="shared" si="22"/>
        <v>0</v>
      </c>
      <c r="AB19" s="180">
        <f t="shared" si="23"/>
        <v>0</v>
      </c>
      <c r="AC19" s="181"/>
      <c r="AD19" s="180">
        <f t="shared" si="0"/>
        <v>0</v>
      </c>
      <c r="AE19" s="180">
        <f t="shared" si="1"/>
        <v>0</v>
      </c>
      <c r="AF19" s="180">
        <f t="shared" si="2"/>
        <v>0</v>
      </c>
      <c r="AG19" s="180">
        <f t="shared" si="3"/>
        <v>0</v>
      </c>
      <c r="AH19" s="180">
        <f t="shared" si="4"/>
        <v>0</v>
      </c>
      <c r="AI19" s="180">
        <f t="shared" si="5"/>
        <v>0</v>
      </c>
      <c r="AJ19" s="180">
        <f t="shared" si="6"/>
        <v>0</v>
      </c>
      <c r="AK19" s="180">
        <f t="shared" si="7"/>
        <v>0</v>
      </c>
      <c r="AL19" s="181"/>
      <c r="AM19" s="180">
        <f t="shared" si="24"/>
        <v>0</v>
      </c>
      <c r="AN19" s="180">
        <f t="shared" si="25"/>
        <v>0</v>
      </c>
      <c r="AO19" s="180">
        <f t="shared" si="26"/>
        <v>0</v>
      </c>
      <c r="AP19" s="180">
        <f t="shared" si="27"/>
        <v>0</v>
      </c>
      <c r="AQ19" s="180">
        <f t="shared" si="28"/>
        <v>0</v>
      </c>
      <c r="AR19" s="180">
        <f t="shared" si="29"/>
        <v>0</v>
      </c>
      <c r="AS19" s="180">
        <f t="shared" si="30"/>
        <v>0</v>
      </c>
      <c r="AT19" s="180">
        <f t="shared" si="31"/>
        <v>0</v>
      </c>
      <c r="AU19" s="181"/>
      <c r="AV19" s="180">
        <f t="shared" si="32"/>
        <v>0</v>
      </c>
      <c r="AW19" s="180">
        <f t="shared" si="33"/>
        <v>0</v>
      </c>
      <c r="AX19" s="180">
        <f t="shared" si="34"/>
        <v>0</v>
      </c>
      <c r="AY19" s="180">
        <f t="shared" si="35"/>
        <v>0</v>
      </c>
      <c r="AZ19" s="180">
        <f t="shared" si="36"/>
        <v>0</v>
      </c>
      <c r="BA19" s="180">
        <f t="shared" si="37"/>
        <v>0</v>
      </c>
      <c r="BB19" s="180">
        <f t="shared" si="38"/>
        <v>0</v>
      </c>
      <c r="BC19" s="180">
        <f t="shared" si="39"/>
        <v>0</v>
      </c>
      <c r="BD19" s="146"/>
      <c r="BE19" s="182">
        <f t="shared" si="40"/>
        <v>0</v>
      </c>
      <c r="BF19" s="182">
        <f t="shared" si="41"/>
        <v>0</v>
      </c>
      <c r="BG19" s="182">
        <f t="shared" si="42"/>
        <v>0</v>
      </c>
      <c r="BH19" s="182">
        <f t="shared" si="43"/>
        <v>0</v>
      </c>
      <c r="BI19" s="182">
        <f t="shared" si="44"/>
        <v>0</v>
      </c>
      <c r="BJ19" s="182">
        <f t="shared" si="45"/>
        <v>0</v>
      </c>
      <c r="BK19" s="182">
        <f t="shared" si="46"/>
        <v>0</v>
      </c>
      <c r="BL19" s="182">
        <f t="shared" si="47"/>
        <v>0</v>
      </c>
      <c r="BM19" s="182">
        <f t="shared" si="48"/>
        <v>0</v>
      </c>
      <c r="BN19" s="183"/>
      <c r="BO19" s="184">
        <f t="shared" si="8"/>
        <v>0</v>
      </c>
      <c r="BP19" s="184">
        <f t="shared" si="9"/>
        <v>0</v>
      </c>
      <c r="BQ19" s="184">
        <f t="shared" si="10"/>
        <v>0</v>
      </c>
      <c r="BR19" s="184">
        <f t="shared" si="11"/>
        <v>0</v>
      </c>
      <c r="BS19" s="184">
        <f t="shared" si="12"/>
        <v>0</v>
      </c>
      <c r="BT19" s="184">
        <f t="shared" si="13"/>
        <v>0</v>
      </c>
      <c r="BU19" s="184">
        <f t="shared" si="14"/>
        <v>0</v>
      </c>
      <c r="BV19" s="184">
        <f t="shared" si="15"/>
        <v>0</v>
      </c>
    </row>
    <row r="20" spans="1:74" s="185" customFormat="1" ht="24" customHeight="1" x14ac:dyDescent="0.15">
      <c r="A20" s="176"/>
      <c r="B20" s="186"/>
      <c r="C20" s="380"/>
      <c r="D20" s="381"/>
      <c r="E20" s="382"/>
      <c r="F20" s="383"/>
      <c r="G20" s="383"/>
      <c r="H20" s="383"/>
      <c r="I20" s="383"/>
      <c r="J20" s="383"/>
      <c r="K20" s="533"/>
      <c r="L20" s="92"/>
      <c r="M20" s="93"/>
      <c r="N20" s="94"/>
      <c r="O20" s="385"/>
      <c r="P20" s="386"/>
      <c r="Q20" s="387"/>
      <c r="R20" s="178"/>
      <c r="S20" s="179" t="str">
        <f>IF(L20=$U$11,$U$11&amp;M20,IF(L20=$AD$11,$AD$11&amp;M20,IF(L20=AM8,AM8&amp;M20,IF(L20=$AV$9,$AV$9&amp;M20,IF(L20=BF9,BF9&amp;M20,IF(L20="","",$BF$9&amp;M20))))))</f>
        <v/>
      </c>
      <c r="T20" s="179"/>
      <c r="U20" s="180">
        <f t="shared" si="16"/>
        <v>0</v>
      </c>
      <c r="V20" s="180">
        <f t="shared" si="17"/>
        <v>0</v>
      </c>
      <c r="W20" s="180">
        <f t="shared" si="18"/>
        <v>0</v>
      </c>
      <c r="X20" s="180">
        <f t="shared" si="19"/>
        <v>0</v>
      </c>
      <c r="Y20" s="180">
        <f t="shared" si="20"/>
        <v>0</v>
      </c>
      <c r="Z20" s="180">
        <f t="shared" si="21"/>
        <v>0</v>
      </c>
      <c r="AA20" s="180">
        <f t="shared" si="22"/>
        <v>0</v>
      </c>
      <c r="AB20" s="180">
        <f t="shared" si="23"/>
        <v>0</v>
      </c>
      <c r="AC20" s="181"/>
      <c r="AD20" s="180">
        <f t="shared" si="0"/>
        <v>0</v>
      </c>
      <c r="AE20" s="180">
        <f t="shared" si="1"/>
        <v>0</v>
      </c>
      <c r="AF20" s="180">
        <f t="shared" si="2"/>
        <v>0</v>
      </c>
      <c r="AG20" s="180">
        <f t="shared" si="3"/>
        <v>0</v>
      </c>
      <c r="AH20" s="180">
        <f t="shared" si="4"/>
        <v>0</v>
      </c>
      <c r="AI20" s="180">
        <f t="shared" si="5"/>
        <v>0</v>
      </c>
      <c r="AJ20" s="180">
        <f t="shared" si="6"/>
        <v>0</v>
      </c>
      <c r="AK20" s="180">
        <f t="shared" si="7"/>
        <v>0</v>
      </c>
      <c r="AL20" s="181"/>
      <c r="AM20" s="180">
        <f t="shared" si="24"/>
        <v>0</v>
      </c>
      <c r="AN20" s="180">
        <f t="shared" si="25"/>
        <v>0</v>
      </c>
      <c r="AO20" s="180">
        <f t="shared" si="26"/>
        <v>0</v>
      </c>
      <c r="AP20" s="180">
        <f t="shared" si="27"/>
        <v>0</v>
      </c>
      <c r="AQ20" s="180">
        <f t="shared" si="28"/>
        <v>0</v>
      </c>
      <c r="AR20" s="180">
        <f t="shared" si="29"/>
        <v>0</v>
      </c>
      <c r="AS20" s="180">
        <f t="shared" si="30"/>
        <v>0</v>
      </c>
      <c r="AT20" s="180">
        <f t="shared" si="31"/>
        <v>0</v>
      </c>
      <c r="AU20" s="181"/>
      <c r="AV20" s="180">
        <f t="shared" si="32"/>
        <v>0</v>
      </c>
      <c r="AW20" s="180">
        <f t="shared" si="33"/>
        <v>0</v>
      </c>
      <c r="AX20" s="180">
        <f t="shared" si="34"/>
        <v>0</v>
      </c>
      <c r="AY20" s="180">
        <f t="shared" si="35"/>
        <v>0</v>
      </c>
      <c r="AZ20" s="180">
        <f t="shared" si="36"/>
        <v>0</v>
      </c>
      <c r="BA20" s="180">
        <f t="shared" si="37"/>
        <v>0</v>
      </c>
      <c r="BB20" s="180">
        <f t="shared" si="38"/>
        <v>0</v>
      </c>
      <c r="BC20" s="180">
        <f t="shared" si="39"/>
        <v>0</v>
      </c>
      <c r="BD20" s="146"/>
      <c r="BE20" s="182">
        <f t="shared" si="40"/>
        <v>0</v>
      </c>
      <c r="BF20" s="182">
        <f t="shared" si="41"/>
        <v>0</v>
      </c>
      <c r="BG20" s="182">
        <f t="shared" si="42"/>
        <v>0</v>
      </c>
      <c r="BH20" s="182">
        <f t="shared" si="43"/>
        <v>0</v>
      </c>
      <c r="BI20" s="182">
        <f t="shared" si="44"/>
        <v>0</v>
      </c>
      <c r="BJ20" s="182">
        <f t="shared" si="45"/>
        <v>0</v>
      </c>
      <c r="BK20" s="182">
        <f t="shared" si="46"/>
        <v>0</v>
      </c>
      <c r="BL20" s="182">
        <f t="shared" si="47"/>
        <v>0</v>
      </c>
      <c r="BM20" s="182">
        <f t="shared" si="48"/>
        <v>0</v>
      </c>
      <c r="BN20" s="183"/>
      <c r="BO20" s="184">
        <f t="shared" si="8"/>
        <v>0</v>
      </c>
      <c r="BP20" s="184">
        <f t="shared" si="9"/>
        <v>0</v>
      </c>
      <c r="BQ20" s="184">
        <f t="shared" si="10"/>
        <v>0</v>
      </c>
      <c r="BR20" s="184">
        <f t="shared" si="11"/>
        <v>0</v>
      </c>
      <c r="BS20" s="184">
        <f t="shared" si="12"/>
        <v>0</v>
      </c>
      <c r="BT20" s="184">
        <f t="shared" si="13"/>
        <v>0</v>
      </c>
      <c r="BU20" s="184">
        <f t="shared" si="14"/>
        <v>0</v>
      </c>
      <c r="BV20" s="184">
        <f t="shared" si="15"/>
        <v>0</v>
      </c>
    </row>
    <row r="21" spans="1:74" s="185" customFormat="1" ht="24" customHeight="1" x14ac:dyDescent="0.15">
      <c r="A21" s="176"/>
      <c r="B21" s="187"/>
      <c r="C21" s="380"/>
      <c r="D21" s="381"/>
      <c r="E21" s="382"/>
      <c r="F21" s="383"/>
      <c r="G21" s="383"/>
      <c r="H21" s="383"/>
      <c r="I21" s="383"/>
      <c r="J21" s="383"/>
      <c r="K21" s="533"/>
      <c r="L21" s="92"/>
      <c r="M21" s="93"/>
      <c r="N21" s="94"/>
      <c r="O21" s="385"/>
      <c r="P21" s="386"/>
      <c r="Q21" s="387"/>
      <c r="R21" s="178"/>
      <c r="S21" s="179" t="str">
        <f>IF(L21=$U$11,$U$11&amp;M21,IF(L21=$AD$11,$AD$11&amp;M21,IF(L21=AM8,AM8&amp;M21,IF(L21=$AV$9,$AV$9&amp;M21,IF(L21=BF9,BF9&amp;M21,IF(L21="","",$BF$9&amp;M21))))))</f>
        <v/>
      </c>
      <c r="T21" s="179"/>
      <c r="U21" s="180">
        <f t="shared" si="16"/>
        <v>0</v>
      </c>
      <c r="V21" s="180">
        <f t="shared" si="17"/>
        <v>0</v>
      </c>
      <c r="W21" s="180">
        <f t="shared" si="18"/>
        <v>0</v>
      </c>
      <c r="X21" s="180">
        <f t="shared" si="19"/>
        <v>0</v>
      </c>
      <c r="Y21" s="180">
        <f t="shared" si="20"/>
        <v>0</v>
      </c>
      <c r="Z21" s="180">
        <f t="shared" si="21"/>
        <v>0</v>
      </c>
      <c r="AA21" s="180">
        <f t="shared" si="22"/>
        <v>0</v>
      </c>
      <c r="AB21" s="180">
        <f t="shared" si="23"/>
        <v>0</v>
      </c>
      <c r="AC21" s="181"/>
      <c r="AD21" s="180">
        <f t="shared" si="0"/>
        <v>0</v>
      </c>
      <c r="AE21" s="180">
        <f t="shared" si="1"/>
        <v>0</v>
      </c>
      <c r="AF21" s="180">
        <f t="shared" si="2"/>
        <v>0</v>
      </c>
      <c r="AG21" s="180">
        <f t="shared" si="3"/>
        <v>0</v>
      </c>
      <c r="AH21" s="180">
        <f t="shared" si="4"/>
        <v>0</v>
      </c>
      <c r="AI21" s="180">
        <f t="shared" si="5"/>
        <v>0</v>
      </c>
      <c r="AJ21" s="180">
        <f t="shared" si="6"/>
        <v>0</v>
      </c>
      <c r="AK21" s="180">
        <f t="shared" si="7"/>
        <v>0</v>
      </c>
      <c r="AL21" s="181"/>
      <c r="AM21" s="180">
        <f t="shared" si="24"/>
        <v>0</v>
      </c>
      <c r="AN21" s="180">
        <f t="shared" si="25"/>
        <v>0</v>
      </c>
      <c r="AO21" s="180">
        <f t="shared" si="26"/>
        <v>0</v>
      </c>
      <c r="AP21" s="180">
        <f t="shared" si="27"/>
        <v>0</v>
      </c>
      <c r="AQ21" s="180">
        <f t="shared" si="28"/>
        <v>0</v>
      </c>
      <c r="AR21" s="180">
        <f t="shared" si="29"/>
        <v>0</v>
      </c>
      <c r="AS21" s="180">
        <f t="shared" si="30"/>
        <v>0</v>
      </c>
      <c r="AT21" s="180">
        <f t="shared" si="31"/>
        <v>0</v>
      </c>
      <c r="AU21" s="181"/>
      <c r="AV21" s="180">
        <f t="shared" si="32"/>
        <v>0</v>
      </c>
      <c r="AW21" s="180">
        <f t="shared" si="33"/>
        <v>0</v>
      </c>
      <c r="AX21" s="180">
        <f t="shared" si="34"/>
        <v>0</v>
      </c>
      <c r="AY21" s="180">
        <f t="shared" si="35"/>
        <v>0</v>
      </c>
      <c r="AZ21" s="180">
        <f t="shared" si="36"/>
        <v>0</v>
      </c>
      <c r="BA21" s="180">
        <f t="shared" si="37"/>
        <v>0</v>
      </c>
      <c r="BB21" s="180">
        <f t="shared" si="38"/>
        <v>0</v>
      </c>
      <c r="BC21" s="180">
        <f t="shared" si="39"/>
        <v>0</v>
      </c>
      <c r="BD21" s="146"/>
      <c r="BE21" s="182">
        <f t="shared" si="40"/>
        <v>0</v>
      </c>
      <c r="BF21" s="182">
        <f t="shared" si="41"/>
        <v>0</v>
      </c>
      <c r="BG21" s="182">
        <f t="shared" si="42"/>
        <v>0</v>
      </c>
      <c r="BH21" s="182">
        <f t="shared" si="43"/>
        <v>0</v>
      </c>
      <c r="BI21" s="182">
        <f t="shared" si="44"/>
        <v>0</v>
      </c>
      <c r="BJ21" s="182">
        <f t="shared" si="45"/>
        <v>0</v>
      </c>
      <c r="BK21" s="182">
        <f t="shared" si="46"/>
        <v>0</v>
      </c>
      <c r="BL21" s="182">
        <f t="shared" si="47"/>
        <v>0</v>
      </c>
      <c r="BM21" s="182">
        <f t="shared" si="48"/>
        <v>0</v>
      </c>
      <c r="BN21" s="183"/>
      <c r="BO21" s="184">
        <f t="shared" si="8"/>
        <v>0</v>
      </c>
      <c r="BP21" s="184">
        <f t="shared" si="9"/>
        <v>0</v>
      </c>
      <c r="BQ21" s="184">
        <f t="shared" si="10"/>
        <v>0</v>
      </c>
      <c r="BR21" s="184">
        <f t="shared" si="11"/>
        <v>0</v>
      </c>
      <c r="BS21" s="184">
        <f t="shared" si="12"/>
        <v>0</v>
      </c>
      <c r="BT21" s="184">
        <f t="shared" si="13"/>
        <v>0</v>
      </c>
      <c r="BU21" s="184">
        <f t="shared" si="14"/>
        <v>0</v>
      </c>
      <c r="BV21" s="184">
        <f t="shared" si="15"/>
        <v>0</v>
      </c>
    </row>
    <row r="22" spans="1:74" s="185" customFormat="1" ht="24" customHeight="1" x14ac:dyDescent="0.15">
      <c r="A22" s="176"/>
      <c r="B22" s="186"/>
      <c r="C22" s="380"/>
      <c r="D22" s="381"/>
      <c r="E22" s="382"/>
      <c r="F22" s="383"/>
      <c r="G22" s="383"/>
      <c r="H22" s="383"/>
      <c r="I22" s="383"/>
      <c r="J22" s="383"/>
      <c r="K22" s="533"/>
      <c r="L22" s="92"/>
      <c r="M22" s="93"/>
      <c r="N22" s="94"/>
      <c r="O22" s="385"/>
      <c r="P22" s="386"/>
      <c r="Q22" s="387"/>
      <c r="R22" s="188"/>
      <c r="S22" s="179" t="str">
        <f>IF(L22=$U$11,$U$11&amp;M22,IF(L22=$AD$11,$AD$11&amp;M22,IF(L22=AM8,AM8&amp;M22,IF(L22=$AV$9,$AV$9&amp;M22,IF(L22=BF9,BF9&amp;M22,IF(L22="","",$BF$9&amp;M22))))))</f>
        <v/>
      </c>
      <c r="T22" s="179"/>
      <c r="U22" s="180">
        <f t="shared" si="16"/>
        <v>0</v>
      </c>
      <c r="V22" s="180">
        <f t="shared" si="17"/>
        <v>0</v>
      </c>
      <c r="W22" s="180">
        <f t="shared" si="18"/>
        <v>0</v>
      </c>
      <c r="X22" s="180">
        <f t="shared" si="19"/>
        <v>0</v>
      </c>
      <c r="Y22" s="180">
        <f t="shared" si="20"/>
        <v>0</v>
      </c>
      <c r="Z22" s="180">
        <f t="shared" si="21"/>
        <v>0</v>
      </c>
      <c r="AA22" s="180">
        <f t="shared" si="22"/>
        <v>0</v>
      </c>
      <c r="AB22" s="180">
        <f t="shared" si="23"/>
        <v>0</v>
      </c>
      <c r="AC22" s="181"/>
      <c r="AD22" s="180">
        <f t="shared" si="0"/>
        <v>0</v>
      </c>
      <c r="AE22" s="180">
        <f t="shared" si="1"/>
        <v>0</v>
      </c>
      <c r="AF22" s="180">
        <f t="shared" si="2"/>
        <v>0</v>
      </c>
      <c r="AG22" s="180">
        <f t="shared" si="3"/>
        <v>0</v>
      </c>
      <c r="AH22" s="180">
        <f t="shared" si="4"/>
        <v>0</v>
      </c>
      <c r="AI22" s="180">
        <f t="shared" si="5"/>
        <v>0</v>
      </c>
      <c r="AJ22" s="180">
        <f t="shared" si="6"/>
        <v>0</v>
      </c>
      <c r="AK22" s="180">
        <f t="shared" si="7"/>
        <v>0</v>
      </c>
      <c r="AL22" s="181"/>
      <c r="AM22" s="180">
        <f t="shared" si="24"/>
        <v>0</v>
      </c>
      <c r="AN22" s="180">
        <f t="shared" si="25"/>
        <v>0</v>
      </c>
      <c r="AO22" s="180">
        <f t="shared" si="26"/>
        <v>0</v>
      </c>
      <c r="AP22" s="180">
        <f t="shared" si="27"/>
        <v>0</v>
      </c>
      <c r="AQ22" s="180">
        <f t="shared" si="28"/>
        <v>0</v>
      </c>
      <c r="AR22" s="180">
        <f t="shared" si="29"/>
        <v>0</v>
      </c>
      <c r="AS22" s="180">
        <f t="shared" si="30"/>
        <v>0</v>
      </c>
      <c r="AT22" s="180">
        <f t="shared" si="31"/>
        <v>0</v>
      </c>
      <c r="AU22" s="181"/>
      <c r="AV22" s="180">
        <f t="shared" si="32"/>
        <v>0</v>
      </c>
      <c r="AW22" s="180">
        <f t="shared" si="33"/>
        <v>0</v>
      </c>
      <c r="AX22" s="180">
        <f t="shared" si="34"/>
        <v>0</v>
      </c>
      <c r="AY22" s="180">
        <f t="shared" si="35"/>
        <v>0</v>
      </c>
      <c r="AZ22" s="180">
        <f t="shared" si="36"/>
        <v>0</v>
      </c>
      <c r="BA22" s="180">
        <f t="shared" si="37"/>
        <v>0</v>
      </c>
      <c r="BB22" s="180">
        <f t="shared" si="38"/>
        <v>0</v>
      </c>
      <c r="BC22" s="180">
        <f t="shared" si="39"/>
        <v>0</v>
      </c>
      <c r="BD22" s="146"/>
      <c r="BE22" s="182">
        <f t="shared" si="40"/>
        <v>0</v>
      </c>
      <c r="BF22" s="182">
        <f t="shared" si="41"/>
        <v>0</v>
      </c>
      <c r="BG22" s="182">
        <f t="shared" si="42"/>
        <v>0</v>
      </c>
      <c r="BH22" s="182">
        <f t="shared" si="43"/>
        <v>0</v>
      </c>
      <c r="BI22" s="182">
        <f t="shared" si="44"/>
        <v>0</v>
      </c>
      <c r="BJ22" s="182">
        <f t="shared" si="45"/>
        <v>0</v>
      </c>
      <c r="BK22" s="182">
        <f t="shared" si="46"/>
        <v>0</v>
      </c>
      <c r="BL22" s="182">
        <f t="shared" si="47"/>
        <v>0</v>
      </c>
      <c r="BM22" s="182">
        <f t="shared" si="48"/>
        <v>0</v>
      </c>
      <c r="BN22" s="183"/>
      <c r="BO22" s="184">
        <f t="shared" si="8"/>
        <v>0</v>
      </c>
      <c r="BP22" s="184">
        <f t="shared" si="9"/>
        <v>0</v>
      </c>
      <c r="BQ22" s="184">
        <f t="shared" si="10"/>
        <v>0</v>
      </c>
      <c r="BR22" s="184">
        <f t="shared" si="11"/>
        <v>0</v>
      </c>
      <c r="BS22" s="184">
        <f t="shared" si="12"/>
        <v>0</v>
      </c>
      <c r="BT22" s="184">
        <f t="shared" si="13"/>
        <v>0</v>
      </c>
      <c r="BU22" s="184">
        <f t="shared" si="14"/>
        <v>0</v>
      </c>
      <c r="BV22" s="184">
        <f t="shared" si="15"/>
        <v>0</v>
      </c>
    </row>
    <row r="23" spans="1:74" s="185" customFormat="1" ht="24" customHeight="1" x14ac:dyDescent="0.15">
      <c r="A23" s="176"/>
      <c r="B23" s="186"/>
      <c r="C23" s="380"/>
      <c r="D23" s="381"/>
      <c r="E23" s="382"/>
      <c r="F23" s="383"/>
      <c r="G23" s="383"/>
      <c r="H23" s="383"/>
      <c r="I23" s="383"/>
      <c r="J23" s="383"/>
      <c r="K23" s="533"/>
      <c r="L23" s="92"/>
      <c r="M23" s="93"/>
      <c r="N23" s="94"/>
      <c r="O23" s="385"/>
      <c r="P23" s="386"/>
      <c r="Q23" s="387"/>
      <c r="R23" s="178"/>
      <c r="S23" s="179" t="str">
        <f>IF(L23=$U$11,$U$11&amp;M23,IF(L23=$AD$11,$AD$11&amp;M23,IF(L23=AM8,AM8&amp;M23,IF(L23=$AV$9,$AV$9&amp;M23,IF(L23=BF9,BF9&amp;M23,IF(L23="","",$BF$9&amp;M23))))))</f>
        <v/>
      </c>
      <c r="T23" s="179"/>
      <c r="U23" s="180">
        <f t="shared" si="16"/>
        <v>0</v>
      </c>
      <c r="V23" s="180">
        <f t="shared" si="17"/>
        <v>0</v>
      </c>
      <c r="W23" s="180">
        <f t="shared" si="18"/>
        <v>0</v>
      </c>
      <c r="X23" s="180">
        <f t="shared" si="19"/>
        <v>0</v>
      </c>
      <c r="Y23" s="180">
        <f t="shared" si="20"/>
        <v>0</v>
      </c>
      <c r="Z23" s="180">
        <f t="shared" si="21"/>
        <v>0</v>
      </c>
      <c r="AA23" s="180">
        <f t="shared" si="22"/>
        <v>0</v>
      </c>
      <c r="AB23" s="180">
        <f t="shared" si="23"/>
        <v>0</v>
      </c>
      <c r="AC23" s="181"/>
      <c r="AD23" s="180">
        <f t="shared" si="0"/>
        <v>0</v>
      </c>
      <c r="AE23" s="180">
        <f t="shared" si="1"/>
        <v>0</v>
      </c>
      <c r="AF23" s="180">
        <f t="shared" si="2"/>
        <v>0</v>
      </c>
      <c r="AG23" s="180">
        <f t="shared" si="3"/>
        <v>0</v>
      </c>
      <c r="AH23" s="180">
        <f t="shared" si="4"/>
        <v>0</v>
      </c>
      <c r="AI23" s="180">
        <f t="shared" si="5"/>
        <v>0</v>
      </c>
      <c r="AJ23" s="180">
        <f t="shared" si="6"/>
        <v>0</v>
      </c>
      <c r="AK23" s="180">
        <f t="shared" si="7"/>
        <v>0</v>
      </c>
      <c r="AL23" s="181"/>
      <c r="AM23" s="180">
        <f t="shared" si="24"/>
        <v>0</v>
      </c>
      <c r="AN23" s="180">
        <f t="shared" si="25"/>
        <v>0</v>
      </c>
      <c r="AO23" s="180">
        <f t="shared" si="26"/>
        <v>0</v>
      </c>
      <c r="AP23" s="180">
        <f t="shared" si="27"/>
        <v>0</v>
      </c>
      <c r="AQ23" s="180">
        <f t="shared" si="28"/>
        <v>0</v>
      </c>
      <c r="AR23" s="180">
        <f t="shared" si="29"/>
        <v>0</v>
      </c>
      <c r="AS23" s="180">
        <f t="shared" si="30"/>
        <v>0</v>
      </c>
      <c r="AT23" s="180">
        <f t="shared" si="31"/>
        <v>0</v>
      </c>
      <c r="AU23" s="181"/>
      <c r="AV23" s="180">
        <f t="shared" si="32"/>
        <v>0</v>
      </c>
      <c r="AW23" s="180">
        <f t="shared" si="33"/>
        <v>0</v>
      </c>
      <c r="AX23" s="180">
        <f t="shared" si="34"/>
        <v>0</v>
      </c>
      <c r="AY23" s="180">
        <f t="shared" si="35"/>
        <v>0</v>
      </c>
      <c r="AZ23" s="180">
        <f t="shared" si="36"/>
        <v>0</v>
      </c>
      <c r="BA23" s="180">
        <f t="shared" si="37"/>
        <v>0</v>
      </c>
      <c r="BB23" s="180">
        <f t="shared" si="38"/>
        <v>0</v>
      </c>
      <c r="BC23" s="180">
        <f t="shared" si="39"/>
        <v>0</v>
      </c>
      <c r="BD23" s="146"/>
      <c r="BE23" s="182">
        <f t="shared" si="40"/>
        <v>0</v>
      </c>
      <c r="BF23" s="182">
        <f t="shared" si="41"/>
        <v>0</v>
      </c>
      <c r="BG23" s="182">
        <f t="shared" si="42"/>
        <v>0</v>
      </c>
      <c r="BH23" s="182">
        <f t="shared" si="43"/>
        <v>0</v>
      </c>
      <c r="BI23" s="182">
        <f t="shared" si="44"/>
        <v>0</v>
      </c>
      <c r="BJ23" s="182">
        <f t="shared" si="45"/>
        <v>0</v>
      </c>
      <c r="BK23" s="182">
        <f t="shared" si="46"/>
        <v>0</v>
      </c>
      <c r="BL23" s="182">
        <f t="shared" si="47"/>
        <v>0</v>
      </c>
      <c r="BM23" s="182">
        <f t="shared" si="48"/>
        <v>0</v>
      </c>
      <c r="BN23" s="183"/>
      <c r="BO23" s="184">
        <f t="shared" si="8"/>
        <v>0</v>
      </c>
      <c r="BP23" s="184">
        <f t="shared" si="9"/>
        <v>0</v>
      </c>
      <c r="BQ23" s="184">
        <f t="shared" si="10"/>
        <v>0</v>
      </c>
      <c r="BR23" s="184">
        <f t="shared" si="11"/>
        <v>0</v>
      </c>
      <c r="BS23" s="184">
        <f t="shared" si="12"/>
        <v>0</v>
      </c>
      <c r="BT23" s="184">
        <f t="shared" si="13"/>
        <v>0</v>
      </c>
      <c r="BU23" s="184">
        <f t="shared" si="14"/>
        <v>0</v>
      </c>
      <c r="BV23" s="184">
        <f t="shared" si="15"/>
        <v>0</v>
      </c>
    </row>
    <row r="24" spans="1:74" s="185" customFormat="1" ht="24" customHeight="1" x14ac:dyDescent="0.15">
      <c r="A24" s="176"/>
      <c r="B24" s="186"/>
      <c r="C24" s="380"/>
      <c r="D24" s="381"/>
      <c r="E24" s="382"/>
      <c r="F24" s="383"/>
      <c r="G24" s="383"/>
      <c r="H24" s="383"/>
      <c r="I24" s="383"/>
      <c r="J24" s="383"/>
      <c r="K24" s="533"/>
      <c r="L24" s="92"/>
      <c r="M24" s="93"/>
      <c r="N24" s="94"/>
      <c r="O24" s="385"/>
      <c r="P24" s="386"/>
      <c r="Q24" s="387"/>
      <c r="R24" s="178"/>
      <c r="S24" s="179" t="str">
        <f>IF(L24=$U$11,$U$11&amp;M24,IF(L24=$AD$11,$AD$11&amp;M24,IF(L24=AM8,AM8&amp;M24,IF(L24=$AV$9,$AV$9&amp;M24,IF(L24=BF9,BF9&amp;M24,IF(L24="","",$BF$9&amp;M24))))))</f>
        <v/>
      </c>
      <c r="T24" s="179"/>
      <c r="U24" s="180">
        <f t="shared" si="16"/>
        <v>0</v>
      </c>
      <c r="V24" s="180">
        <f t="shared" si="17"/>
        <v>0</v>
      </c>
      <c r="W24" s="180">
        <f t="shared" si="18"/>
        <v>0</v>
      </c>
      <c r="X24" s="180">
        <f t="shared" si="19"/>
        <v>0</v>
      </c>
      <c r="Y24" s="180">
        <f t="shared" si="20"/>
        <v>0</v>
      </c>
      <c r="Z24" s="180">
        <f t="shared" si="21"/>
        <v>0</v>
      </c>
      <c r="AA24" s="180">
        <f t="shared" si="22"/>
        <v>0</v>
      </c>
      <c r="AB24" s="180">
        <f t="shared" si="23"/>
        <v>0</v>
      </c>
      <c r="AC24" s="181"/>
      <c r="AD24" s="180">
        <f t="shared" si="0"/>
        <v>0</v>
      </c>
      <c r="AE24" s="180">
        <f t="shared" si="1"/>
        <v>0</v>
      </c>
      <c r="AF24" s="180">
        <f t="shared" si="2"/>
        <v>0</v>
      </c>
      <c r="AG24" s="180">
        <f t="shared" si="3"/>
        <v>0</v>
      </c>
      <c r="AH24" s="180">
        <f t="shared" si="4"/>
        <v>0</v>
      </c>
      <c r="AI24" s="180">
        <f t="shared" si="5"/>
        <v>0</v>
      </c>
      <c r="AJ24" s="180">
        <f t="shared" si="6"/>
        <v>0</v>
      </c>
      <c r="AK24" s="180">
        <f t="shared" si="7"/>
        <v>0</v>
      </c>
      <c r="AL24" s="181"/>
      <c r="AM24" s="180">
        <f t="shared" si="24"/>
        <v>0</v>
      </c>
      <c r="AN24" s="180">
        <f t="shared" si="25"/>
        <v>0</v>
      </c>
      <c r="AO24" s="180">
        <f t="shared" si="26"/>
        <v>0</v>
      </c>
      <c r="AP24" s="180">
        <f t="shared" si="27"/>
        <v>0</v>
      </c>
      <c r="AQ24" s="180">
        <f t="shared" si="28"/>
        <v>0</v>
      </c>
      <c r="AR24" s="180">
        <f t="shared" si="29"/>
        <v>0</v>
      </c>
      <c r="AS24" s="180">
        <f t="shared" si="30"/>
        <v>0</v>
      </c>
      <c r="AT24" s="180">
        <f t="shared" si="31"/>
        <v>0</v>
      </c>
      <c r="AU24" s="181"/>
      <c r="AV24" s="180">
        <f t="shared" si="32"/>
        <v>0</v>
      </c>
      <c r="AW24" s="180">
        <f t="shared" si="33"/>
        <v>0</v>
      </c>
      <c r="AX24" s="180">
        <f t="shared" si="34"/>
        <v>0</v>
      </c>
      <c r="AY24" s="180">
        <f t="shared" si="35"/>
        <v>0</v>
      </c>
      <c r="AZ24" s="180">
        <f t="shared" si="36"/>
        <v>0</v>
      </c>
      <c r="BA24" s="180">
        <f t="shared" si="37"/>
        <v>0</v>
      </c>
      <c r="BB24" s="180">
        <f t="shared" si="38"/>
        <v>0</v>
      </c>
      <c r="BC24" s="180">
        <f t="shared" si="39"/>
        <v>0</v>
      </c>
      <c r="BD24" s="146"/>
      <c r="BE24" s="182">
        <f t="shared" si="40"/>
        <v>0</v>
      </c>
      <c r="BF24" s="182">
        <f t="shared" si="41"/>
        <v>0</v>
      </c>
      <c r="BG24" s="182">
        <f t="shared" si="42"/>
        <v>0</v>
      </c>
      <c r="BH24" s="182">
        <f t="shared" si="43"/>
        <v>0</v>
      </c>
      <c r="BI24" s="182">
        <f t="shared" si="44"/>
        <v>0</v>
      </c>
      <c r="BJ24" s="182">
        <f t="shared" si="45"/>
        <v>0</v>
      </c>
      <c r="BK24" s="182">
        <f t="shared" si="46"/>
        <v>0</v>
      </c>
      <c r="BL24" s="182">
        <f t="shared" si="47"/>
        <v>0</v>
      </c>
      <c r="BM24" s="182">
        <f t="shared" si="48"/>
        <v>0</v>
      </c>
      <c r="BN24" s="183"/>
      <c r="BO24" s="184">
        <f t="shared" si="8"/>
        <v>0</v>
      </c>
      <c r="BP24" s="184">
        <f t="shared" si="9"/>
        <v>0</v>
      </c>
      <c r="BQ24" s="184">
        <f t="shared" si="10"/>
        <v>0</v>
      </c>
      <c r="BR24" s="184">
        <f t="shared" si="11"/>
        <v>0</v>
      </c>
      <c r="BS24" s="184">
        <f t="shared" si="12"/>
        <v>0</v>
      </c>
      <c r="BT24" s="184">
        <f t="shared" si="13"/>
        <v>0</v>
      </c>
      <c r="BU24" s="184">
        <f t="shared" si="14"/>
        <v>0</v>
      </c>
      <c r="BV24" s="184">
        <f t="shared" si="15"/>
        <v>0</v>
      </c>
    </row>
    <row r="25" spans="1:74" s="185" customFormat="1" ht="24" customHeight="1" x14ac:dyDescent="0.15">
      <c r="A25" s="176"/>
      <c r="B25" s="186"/>
      <c r="C25" s="380"/>
      <c r="D25" s="381"/>
      <c r="E25" s="382"/>
      <c r="F25" s="383"/>
      <c r="G25" s="383"/>
      <c r="H25" s="383"/>
      <c r="I25" s="383"/>
      <c r="J25" s="383"/>
      <c r="K25" s="533"/>
      <c r="L25" s="92"/>
      <c r="M25" s="93"/>
      <c r="N25" s="94"/>
      <c r="O25" s="385"/>
      <c r="P25" s="386"/>
      <c r="Q25" s="387"/>
      <c r="R25" s="178"/>
      <c r="S25" s="179" t="str">
        <f>IF(L25=$U$11,$U$11&amp;M25,IF(L25=$AD$11,$AD$11&amp;M25,IF(L25=AM8,AM8&amp;M25,IF(L25=$AV$9,$AV$9&amp;M25,IF(L25=BF9,BF9&amp;M25,IF(L25="","",$BF$9&amp;M25))))))</f>
        <v/>
      </c>
      <c r="T25" s="179"/>
      <c r="U25" s="180">
        <f t="shared" si="16"/>
        <v>0</v>
      </c>
      <c r="V25" s="180">
        <f t="shared" si="17"/>
        <v>0</v>
      </c>
      <c r="W25" s="180">
        <f t="shared" si="18"/>
        <v>0</v>
      </c>
      <c r="X25" s="180">
        <f t="shared" si="19"/>
        <v>0</v>
      </c>
      <c r="Y25" s="180">
        <f t="shared" si="20"/>
        <v>0</v>
      </c>
      <c r="Z25" s="180">
        <f t="shared" si="21"/>
        <v>0</v>
      </c>
      <c r="AA25" s="180">
        <f t="shared" si="22"/>
        <v>0</v>
      </c>
      <c r="AB25" s="180">
        <f t="shared" si="23"/>
        <v>0</v>
      </c>
      <c r="AC25" s="181"/>
      <c r="AD25" s="180">
        <f t="shared" si="0"/>
        <v>0</v>
      </c>
      <c r="AE25" s="180">
        <f t="shared" si="1"/>
        <v>0</v>
      </c>
      <c r="AF25" s="180">
        <f t="shared" si="2"/>
        <v>0</v>
      </c>
      <c r="AG25" s="180">
        <f t="shared" si="3"/>
        <v>0</v>
      </c>
      <c r="AH25" s="180">
        <f t="shared" si="4"/>
        <v>0</v>
      </c>
      <c r="AI25" s="180">
        <f t="shared" si="5"/>
        <v>0</v>
      </c>
      <c r="AJ25" s="180">
        <f t="shared" si="6"/>
        <v>0</v>
      </c>
      <c r="AK25" s="180">
        <f t="shared" si="7"/>
        <v>0</v>
      </c>
      <c r="AL25" s="181"/>
      <c r="AM25" s="180">
        <f t="shared" si="24"/>
        <v>0</v>
      </c>
      <c r="AN25" s="180">
        <f t="shared" si="25"/>
        <v>0</v>
      </c>
      <c r="AO25" s="180">
        <f t="shared" si="26"/>
        <v>0</v>
      </c>
      <c r="AP25" s="180">
        <f t="shared" si="27"/>
        <v>0</v>
      </c>
      <c r="AQ25" s="180">
        <f t="shared" si="28"/>
        <v>0</v>
      </c>
      <c r="AR25" s="180">
        <f t="shared" si="29"/>
        <v>0</v>
      </c>
      <c r="AS25" s="180">
        <f t="shared" si="30"/>
        <v>0</v>
      </c>
      <c r="AT25" s="180">
        <f t="shared" si="31"/>
        <v>0</v>
      </c>
      <c r="AU25" s="181"/>
      <c r="AV25" s="180">
        <f t="shared" si="32"/>
        <v>0</v>
      </c>
      <c r="AW25" s="180">
        <f t="shared" si="33"/>
        <v>0</v>
      </c>
      <c r="AX25" s="180">
        <f t="shared" si="34"/>
        <v>0</v>
      </c>
      <c r="AY25" s="180">
        <f t="shared" si="35"/>
        <v>0</v>
      </c>
      <c r="AZ25" s="180">
        <f t="shared" si="36"/>
        <v>0</v>
      </c>
      <c r="BA25" s="180">
        <f t="shared" si="37"/>
        <v>0</v>
      </c>
      <c r="BB25" s="180">
        <f t="shared" si="38"/>
        <v>0</v>
      </c>
      <c r="BC25" s="180">
        <f t="shared" si="39"/>
        <v>0</v>
      </c>
      <c r="BD25" s="146"/>
      <c r="BE25" s="182">
        <f t="shared" si="40"/>
        <v>0</v>
      </c>
      <c r="BF25" s="182">
        <f t="shared" si="41"/>
        <v>0</v>
      </c>
      <c r="BG25" s="182">
        <f t="shared" si="42"/>
        <v>0</v>
      </c>
      <c r="BH25" s="182">
        <f t="shared" si="43"/>
        <v>0</v>
      </c>
      <c r="BI25" s="182">
        <f t="shared" si="44"/>
        <v>0</v>
      </c>
      <c r="BJ25" s="182">
        <f t="shared" si="45"/>
        <v>0</v>
      </c>
      <c r="BK25" s="182">
        <f t="shared" si="46"/>
        <v>0</v>
      </c>
      <c r="BL25" s="182">
        <f t="shared" si="47"/>
        <v>0</v>
      </c>
      <c r="BM25" s="182">
        <f t="shared" si="48"/>
        <v>0</v>
      </c>
      <c r="BN25" s="183"/>
      <c r="BO25" s="184">
        <f t="shared" si="8"/>
        <v>0</v>
      </c>
      <c r="BP25" s="184">
        <f t="shared" si="9"/>
        <v>0</v>
      </c>
      <c r="BQ25" s="184">
        <f t="shared" si="10"/>
        <v>0</v>
      </c>
      <c r="BR25" s="184">
        <f t="shared" si="11"/>
        <v>0</v>
      </c>
      <c r="BS25" s="184">
        <f t="shared" si="12"/>
        <v>0</v>
      </c>
      <c r="BT25" s="184">
        <f t="shared" si="13"/>
        <v>0</v>
      </c>
      <c r="BU25" s="184">
        <f t="shared" si="14"/>
        <v>0</v>
      </c>
      <c r="BV25" s="184">
        <f t="shared" si="15"/>
        <v>0</v>
      </c>
    </row>
    <row r="26" spans="1:74" s="185" customFormat="1" ht="24" customHeight="1" x14ac:dyDescent="0.15">
      <c r="A26" s="176"/>
      <c r="B26" s="187"/>
      <c r="C26" s="380"/>
      <c r="D26" s="381"/>
      <c r="E26" s="382"/>
      <c r="F26" s="383"/>
      <c r="G26" s="383"/>
      <c r="H26" s="383"/>
      <c r="I26" s="383"/>
      <c r="J26" s="383"/>
      <c r="K26" s="533"/>
      <c r="L26" s="92"/>
      <c r="M26" s="93"/>
      <c r="N26" s="94"/>
      <c r="O26" s="385"/>
      <c r="P26" s="386"/>
      <c r="Q26" s="387"/>
      <c r="R26" s="178"/>
      <c r="S26" s="179" t="str">
        <f>IF(L26=$U$11,$U$11&amp;M26,IF(L26=$AD$11,$AD$11&amp;M26,IF(L26=AM8,AM8&amp;M26,IF(L26=$AV$9,$AV$9&amp;M26,IF(L26=BF9,BF9&amp;M26,IF(L26="","",$BF$9&amp;M26))))))</f>
        <v/>
      </c>
      <c r="T26" s="179"/>
      <c r="U26" s="180">
        <f t="shared" si="16"/>
        <v>0</v>
      </c>
      <c r="V26" s="180">
        <f t="shared" si="17"/>
        <v>0</v>
      </c>
      <c r="W26" s="180">
        <f t="shared" si="18"/>
        <v>0</v>
      </c>
      <c r="X26" s="180">
        <f t="shared" si="19"/>
        <v>0</v>
      </c>
      <c r="Y26" s="180">
        <f t="shared" si="20"/>
        <v>0</v>
      </c>
      <c r="Z26" s="180">
        <f t="shared" si="21"/>
        <v>0</v>
      </c>
      <c r="AA26" s="180">
        <f t="shared" si="22"/>
        <v>0</v>
      </c>
      <c r="AB26" s="180">
        <f t="shared" si="23"/>
        <v>0</v>
      </c>
      <c r="AC26" s="181"/>
      <c r="AD26" s="180">
        <f t="shared" si="0"/>
        <v>0</v>
      </c>
      <c r="AE26" s="180">
        <f t="shared" si="1"/>
        <v>0</v>
      </c>
      <c r="AF26" s="180">
        <f t="shared" si="2"/>
        <v>0</v>
      </c>
      <c r="AG26" s="180">
        <f t="shared" si="3"/>
        <v>0</v>
      </c>
      <c r="AH26" s="180">
        <f t="shared" si="4"/>
        <v>0</v>
      </c>
      <c r="AI26" s="180">
        <f t="shared" si="5"/>
        <v>0</v>
      </c>
      <c r="AJ26" s="180">
        <f t="shared" si="6"/>
        <v>0</v>
      </c>
      <c r="AK26" s="180">
        <f t="shared" si="7"/>
        <v>0</v>
      </c>
      <c r="AL26" s="181"/>
      <c r="AM26" s="180">
        <f t="shared" si="24"/>
        <v>0</v>
      </c>
      <c r="AN26" s="180">
        <f t="shared" si="25"/>
        <v>0</v>
      </c>
      <c r="AO26" s="180">
        <f t="shared" si="26"/>
        <v>0</v>
      </c>
      <c r="AP26" s="180">
        <f t="shared" si="27"/>
        <v>0</v>
      </c>
      <c r="AQ26" s="180">
        <f t="shared" si="28"/>
        <v>0</v>
      </c>
      <c r="AR26" s="180">
        <f t="shared" si="29"/>
        <v>0</v>
      </c>
      <c r="AS26" s="180">
        <f t="shared" si="30"/>
        <v>0</v>
      </c>
      <c r="AT26" s="180">
        <f t="shared" si="31"/>
        <v>0</v>
      </c>
      <c r="AU26" s="181"/>
      <c r="AV26" s="180">
        <f t="shared" si="32"/>
        <v>0</v>
      </c>
      <c r="AW26" s="180">
        <f t="shared" si="33"/>
        <v>0</v>
      </c>
      <c r="AX26" s="180">
        <f t="shared" si="34"/>
        <v>0</v>
      </c>
      <c r="AY26" s="180">
        <f t="shared" si="35"/>
        <v>0</v>
      </c>
      <c r="AZ26" s="180">
        <f t="shared" si="36"/>
        <v>0</v>
      </c>
      <c r="BA26" s="180">
        <f t="shared" si="37"/>
        <v>0</v>
      </c>
      <c r="BB26" s="180">
        <f t="shared" si="38"/>
        <v>0</v>
      </c>
      <c r="BC26" s="180">
        <f t="shared" si="39"/>
        <v>0</v>
      </c>
      <c r="BD26" s="146"/>
      <c r="BE26" s="182">
        <f t="shared" si="40"/>
        <v>0</v>
      </c>
      <c r="BF26" s="182">
        <f t="shared" si="41"/>
        <v>0</v>
      </c>
      <c r="BG26" s="182">
        <f t="shared" si="42"/>
        <v>0</v>
      </c>
      <c r="BH26" s="182">
        <f t="shared" si="43"/>
        <v>0</v>
      </c>
      <c r="BI26" s="182">
        <f t="shared" si="44"/>
        <v>0</v>
      </c>
      <c r="BJ26" s="182">
        <f t="shared" si="45"/>
        <v>0</v>
      </c>
      <c r="BK26" s="182">
        <f t="shared" si="46"/>
        <v>0</v>
      </c>
      <c r="BL26" s="182">
        <f t="shared" si="47"/>
        <v>0</v>
      </c>
      <c r="BM26" s="182">
        <f t="shared" si="48"/>
        <v>0</v>
      </c>
      <c r="BN26" s="183"/>
      <c r="BO26" s="184">
        <f t="shared" si="8"/>
        <v>0</v>
      </c>
      <c r="BP26" s="184">
        <f t="shared" si="9"/>
        <v>0</v>
      </c>
      <c r="BQ26" s="184">
        <f t="shared" si="10"/>
        <v>0</v>
      </c>
      <c r="BR26" s="184">
        <f t="shared" si="11"/>
        <v>0</v>
      </c>
      <c r="BS26" s="184">
        <f t="shared" si="12"/>
        <v>0</v>
      </c>
      <c r="BT26" s="184">
        <f t="shared" si="13"/>
        <v>0</v>
      </c>
      <c r="BU26" s="184">
        <f t="shared" si="14"/>
        <v>0</v>
      </c>
      <c r="BV26" s="184">
        <f t="shared" si="15"/>
        <v>0</v>
      </c>
    </row>
    <row r="27" spans="1:74" s="185" customFormat="1" ht="24" customHeight="1" x14ac:dyDescent="0.15">
      <c r="A27" s="176"/>
      <c r="B27" s="186"/>
      <c r="C27" s="380"/>
      <c r="D27" s="381"/>
      <c r="E27" s="382"/>
      <c r="F27" s="383"/>
      <c r="G27" s="383"/>
      <c r="H27" s="383"/>
      <c r="I27" s="383"/>
      <c r="J27" s="383"/>
      <c r="K27" s="533"/>
      <c r="L27" s="92"/>
      <c r="M27" s="93"/>
      <c r="N27" s="94"/>
      <c r="O27" s="385"/>
      <c r="P27" s="386"/>
      <c r="Q27" s="387"/>
      <c r="R27" s="178"/>
      <c r="S27" s="179" t="str">
        <f>IF(L27=$U$11,$U$11&amp;M27,IF(L27=$AD$11,$AD$11&amp;M27,IF(L27=AM8,AM8&amp;M27,IF(L27=$AV$9,$AV$9&amp;M27,IF(L27=BF9,BF9&amp;M27,IF(L27="","",$BF$9&amp;M27))))))</f>
        <v/>
      </c>
      <c r="T27" s="179"/>
      <c r="U27" s="180">
        <f t="shared" si="16"/>
        <v>0</v>
      </c>
      <c r="V27" s="180">
        <f t="shared" si="17"/>
        <v>0</v>
      </c>
      <c r="W27" s="180">
        <f t="shared" si="18"/>
        <v>0</v>
      </c>
      <c r="X27" s="180">
        <f t="shared" si="19"/>
        <v>0</v>
      </c>
      <c r="Y27" s="180">
        <f t="shared" si="20"/>
        <v>0</v>
      </c>
      <c r="Z27" s="180">
        <f t="shared" si="21"/>
        <v>0</v>
      </c>
      <c r="AA27" s="180">
        <f t="shared" si="22"/>
        <v>0</v>
      </c>
      <c r="AB27" s="180">
        <f t="shared" si="23"/>
        <v>0</v>
      </c>
      <c r="AC27" s="181"/>
      <c r="AD27" s="180">
        <f t="shared" si="0"/>
        <v>0</v>
      </c>
      <c r="AE27" s="180">
        <f t="shared" si="1"/>
        <v>0</v>
      </c>
      <c r="AF27" s="180">
        <f t="shared" si="2"/>
        <v>0</v>
      </c>
      <c r="AG27" s="180">
        <f t="shared" si="3"/>
        <v>0</v>
      </c>
      <c r="AH27" s="180">
        <f t="shared" si="4"/>
        <v>0</v>
      </c>
      <c r="AI27" s="180">
        <f t="shared" si="5"/>
        <v>0</v>
      </c>
      <c r="AJ27" s="180">
        <f t="shared" si="6"/>
        <v>0</v>
      </c>
      <c r="AK27" s="180">
        <f t="shared" si="7"/>
        <v>0</v>
      </c>
      <c r="AL27" s="181"/>
      <c r="AM27" s="180">
        <f t="shared" si="24"/>
        <v>0</v>
      </c>
      <c r="AN27" s="180">
        <f t="shared" si="25"/>
        <v>0</v>
      </c>
      <c r="AO27" s="180">
        <f t="shared" si="26"/>
        <v>0</v>
      </c>
      <c r="AP27" s="180">
        <f t="shared" si="27"/>
        <v>0</v>
      </c>
      <c r="AQ27" s="180">
        <f t="shared" si="28"/>
        <v>0</v>
      </c>
      <c r="AR27" s="180">
        <f t="shared" si="29"/>
        <v>0</v>
      </c>
      <c r="AS27" s="180">
        <f t="shared" si="30"/>
        <v>0</v>
      </c>
      <c r="AT27" s="180">
        <f t="shared" si="31"/>
        <v>0</v>
      </c>
      <c r="AU27" s="181"/>
      <c r="AV27" s="180">
        <f t="shared" si="32"/>
        <v>0</v>
      </c>
      <c r="AW27" s="180">
        <f t="shared" si="33"/>
        <v>0</v>
      </c>
      <c r="AX27" s="180">
        <f t="shared" si="34"/>
        <v>0</v>
      </c>
      <c r="AY27" s="180">
        <f t="shared" si="35"/>
        <v>0</v>
      </c>
      <c r="AZ27" s="180">
        <f t="shared" si="36"/>
        <v>0</v>
      </c>
      <c r="BA27" s="180">
        <f t="shared" si="37"/>
        <v>0</v>
      </c>
      <c r="BB27" s="180">
        <f t="shared" si="38"/>
        <v>0</v>
      </c>
      <c r="BC27" s="180">
        <f t="shared" si="39"/>
        <v>0</v>
      </c>
      <c r="BD27" s="146"/>
      <c r="BE27" s="182">
        <f t="shared" si="40"/>
        <v>0</v>
      </c>
      <c r="BF27" s="182">
        <f t="shared" si="41"/>
        <v>0</v>
      </c>
      <c r="BG27" s="182">
        <f t="shared" si="42"/>
        <v>0</v>
      </c>
      <c r="BH27" s="182">
        <f t="shared" si="43"/>
        <v>0</v>
      </c>
      <c r="BI27" s="182">
        <f t="shared" si="44"/>
        <v>0</v>
      </c>
      <c r="BJ27" s="182">
        <f t="shared" si="45"/>
        <v>0</v>
      </c>
      <c r="BK27" s="182">
        <f t="shared" si="46"/>
        <v>0</v>
      </c>
      <c r="BL27" s="182">
        <f t="shared" si="47"/>
        <v>0</v>
      </c>
      <c r="BM27" s="182">
        <f t="shared" si="48"/>
        <v>0</v>
      </c>
      <c r="BN27" s="183"/>
      <c r="BO27" s="184">
        <f t="shared" si="8"/>
        <v>0</v>
      </c>
      <c r="BP27" s="184">
        <f t="shared" si="9"/>
        <v>0</v>
      </c>
      <c r="BQ27" s="184">
        <f t="shared" si="10"/>
        <v>0</v>
      </c>
      <c r="BR27" s="184">
        <f t="shared" si="11"/>
        <v>0</v>
      </c>
      <c r="BS27" s="184">
        <f t="shared" si="12"/>
        <v>0</v>
      </c>
      <c r="BT27" s="184">
        <f t="shared" si="13"/>
        <v>0</v>
      </c>
      <c r="BU27" s="184">
        <f t="shared" si="14"/>
        <v>0</v>
      </c>
      <c r="BV27" s="184">
        <f t="shared" si="15"/>
        <v>0</v>
      </c>
    </row>
    <row r="28" spans="1:74" s="185" customFormat="1" ht="24" customHeight="1" x14ac:dyDescent="0.15">
      <c r="A28" s="176"/>
      <c r="B28" s="187"/>
      <c r="C28" s="380"/>
      <c r="D28" s="381"/>
      <c r="E28" s="382"/>
      <c r="F28" s="383"/>
      <c r="G28" s="383"/>
      <c r="H28" s="383"/>
      <c r="I28" s="383"/>
      <c r="J28" s="383"/>
      <c r="K28" s="533"/>
      <c r="L28" s="92"/>
      <c r="M28" s="93"/>
      <c r="N28" s="94"/>
      <c r="O28" s="385"/>
      <c r="P28" s="386"/>
      <c r="Q28" s="387"/>
      <c r="R28" s="178"/>
      <c r="S28" s="179" t="str">
        <f>IF(L28=$U$11,$U$11&amp;M28,IF(L28=$AD$11,$AD$11&amp;M28,IF(L28=AM8,AM8&amp;M28,IF(L28=$AV$9,$AV$9&amp;M28,IF(L28=BF9,BF9&amp;M28,IF(L28="","",$BF$9&amp;M28))))))</f>
        <v/>
      </c>
      <c r="T28" s="179"/>
      <c r="U28" s="180">
        <f t="shared" si="16"/>
        <v>0</v>
      </c>
      <c r="V28" s="180">
        <f t="shared" si="17"/>
        <v>0</v>
      </c>
      <c r="W28" s="180">
        <f t="shared" si="18"/>
        <v>0</v>
      </c>
      <c r="X28" s="180">
        <f t="shared" si="19"/>
        <v>0</v>
      </c>
      <c r="Y28" s="180">
        <f t="shared" si="20"/>
        <v>0</v>
      </c>
      <c r="Z28" s="180">
        <f t="shared" si="21"/>
        <v>0</v>
      </c>
      <c r="AA28" s="180">
        <f t="shared" si="22"/>
        <v>0</v>
      </c>
      <c r="AB28" s="180">
        <f t="shared" si="23"/>
        <v>0</v>
      </c>
      <c r="AC28" s="181"/>
      <c r="AD28" s="180">
        <f t="shared" si="0"/>
        <v>0</v>
      </c>
      <c r="AE28" s="180">
        <f t="shared" si="1"/>
        <v>0</v>
      </c>
      <c r="AF28" s="180">
        <f t="shared" si="2"/>
        <v>0</v>
      </c>
      <c r="AG28" s="180">
        <f t="shared" si="3"/>
        <v>0</v>
      </c>
      <c r="AH28" s="180">
        <f t="shared" si="4"/>
        <v>0</v>
      </c>
      <c r="AI28" s="180">
        <f t="shared" si="5"/>
        <v>0</v>
      </c>
      <c r="AJ28" s="180">
        <f t="shared" si="6"/>
        <v>0</v>
      </c>
      <c r="AK28" s="180">
        <f t="shared" si="7"/>
        <v>0</v>
      </c>
      <c r="AL28" s="181"/>
      <c r="AM28" s="180">
        <f t="shared" si="24"/>
        <v>0</v>
      </c>
      <c r="AN28" s="180">
        <f t="shared" si="25"/>
        <v>0</v>
      </c>
      <c r="AO28" s="180">
        <f t="shared" si="26"/>
        <v>0</v>
      </c>
      <c r="AP28" s="180">
        <f t="shared" si="27"/>
        <v>0</v>
      </c>
      <c r="AQ28" s="180">
        <f t="shared" si="28"/>
        <v>0</v>
      </c>
      <c r="AR28" s="180">
        <f t="shared" si="29"/>
        <v>0</v>
      </c>
      <c r="AS28" s="180">
        <f t="shared" si="30"/>
        <v>0</v>
      </c>
      <c r="AT28" s="180">
        <f t="shared" si="31"/>
        <v>0</v>
      </c>
      <c r="AU28" s="181"/>
      <c r="AV28" s="180">
        <f t="shared" si="32"/>
        <v>0</v>
      </c>
      <c r="AW28" s="180">
        <f t="shared" si="33"/>
        <v>0</v>
      </c>
      <c r="AX28" s="180">
        <f t="shared" si="34"/>
        <v>0</v>
      </c>
      <c r="AY28" s="180">
        <f t="shared" si="35"/>
        <v>0</v>
      </c>
      <c r="AZ28" s="180">
        <f t="shared" si="36"/>
        <v>0</v>
      </c>
      <c r="BA28" s="180">
        <f t="shared" si="37"/>
        <v>0</v>
      </c>
      <c r="BB28" s="180">
        <f t="shared" si="38"/>
        <v>0</v>
      </c>
      <c r="BC28" s="180">
        <f t="shared" si="39"/>
        <v>0</v>
      </c>
      <c r="BD28" s="146"/>
      <c r="BE28" s="182">
        <f t="shared" si="40"/>
        <v>0</v>
      </c>
      <c r="BF28" s="182">
        <f t="shared" si="41"/>
        <v>0</v>
      </c>
      <c r="BG28" s="182">
        <f t="shared" si="42"/>
        <v>0</v>
      </c>
      <c r="BH28" s="182">
        <f t="shared" si="43"/>
        <v>0</v>
      </c>
      <c r="BI28" s="182">
        <f t="shared" si="44"/>
        <v>0</v>
      </c>
      <c r="BJ28" s="182">
        <f t="shared" si="45"/>
        <v>0</v>
      </c>
      <c r="BK28" s="182">
        <f t="shared" si="46"/>
        <v>0</v>
      </c>
      <c r="BL28" s="182">
        <f t="shared" si="47"/>
        <v>0</v>
      </c>
      <c r="BM28" s="182">
        <f t="shared" si="48"/>
        <v>0</v>
      </c>
      <c r="BN28" s="183"/>
      <c r="BO28" s="184">
        <f t="shared" si="8"/>
        <v>0</v>
      </c>
      <c r="BP28" s="184">
        <f t="shared" si="9"/>
        <v>0</v>
      </c>
      <c r="BQ28" s="184">
        <f t="shared" si="10"/>
        <v>0</v>
      </c>
      <c r="BR28" s="184">
        <f t="shared" si="11"/>
        <v>0</v>
      </c>
      <c r="BS28" s="184">
        <f t="shared" si="12"/>
        <v>0</v>
      </c>
      <c r="BT28" s="184">
        <f t="shared" si="13"/>
        <v>0</v>
      </c>
      <c r="BU28" s="184">
        <f t="shared" si="14"/>
        <v>0</v>
      </c>
      <c r="BV28" s="184">
        <f t="shared" si="15"/>
        <v>0</v>
      </c>
    </row>
    <row r="29" spans="1:74" s="185" customFormat="1" ht="24" customHeight="1" x14ac:dyDescent="0.15">
      <c r="A29" s="176"/>
      <c r="B29" s="186"/>
      <c r="C29" s="380"/>
      <c r="D29" s="381"/>
      <c r="E29" s="382"/>
      <c r="F29" s="383"/>
      <c r="G29" s="383"/>
      <c r="H29" s="383"/>
      <c r="I29" s="383"/>
      <c r="J29" s="383"/>
      <c r="K29" s="533"/>
      <c r="L29" s="92"/>
      <c r="M29" s="93"/>
      <c r="N29" s="94"/>
      <c r="O29" s="385"/>
      <c r="P29" s="386"/>
      <c r="Q29" s="387"/>
      <c r="R29" s="178"/>
      <c r="S29" s="179" t="str">
        <f>IF(L29=$U$11,$U$11&amp;M29,IF(L29=$AD$11,$AD$11&amp;M29,IF(L29=AM8,AM8&amp;M29,IF(L29=$AV$9,$AV$9&amp;M29,IF(L29=BF9,BF9&amp;M29,IF(L29="","",$BF$9&amp;M29))))))</f>
        <v/>
      </c>
      <c r="T29" s="179"/>
      <c r="U29" s="180">
        <f t="shared" si="16"/>
        <v>0</v>
      </c>
      <c r="V29" s="180">
        <f t="shared" si="17"/>
        <v>0</v>
      </c>
      <c r="W29" s="180">
        <f t="shared" si="18"/>
        <v>0</v>
      </c>
      <c r="X29" s="180">
        <f t="shared" si="19"/>
        <v>0</v>
      </c>
      <c r="Y29" s="180">
        <f t="shared" si="20"/>
        <v>0</v>
      </c>
      <c r="Z29" s="180">
        <f t="shared" si="21"/>
        <v>0</v>
      </c>
      <c r="AA29" s="180">
        <f t="shared" si="22"/>
        <v>0</v>
      </c>
      <c r="AB29" s="180">
        <f t="shared" si="23"/>
        <v>0</v>
      </c>
      <c r="AC29" s="181"/>
      <c r="AD29" s="180">
        <f t="shared" si="0"/>
        <v>0</v>
      </c>
      <c r="AE29" s="180">
        <f t="shared" si="1"/>
        <v>0</v>
      </c>
      <c r="AF29" s="180">
        <f t="shared" si="2"/>
        <v>0</v>
      </c>
      <c r="AG29" s="180">
        <f t="shared" si="3"/>
        <v>0</v>
      </c>
      <c r="AH29" s="180">
        <f t="shared" si="4"/>
        <v>0</v>
      </c>
      <c r="AI29" s="180">
        <f t="shared" si="5"/>
        <v>0</v>
      </c>
      <c r="AJ29" s="180">
        <f t="shared" si="6"/>
        <v>0</v>
      </c>
      <c r="AK29" s="180">
        <f t="shared" si="7"/>
        <v>0</v>
      </c>
      <c r="AL29" s="181"/>
      <c r="AM29" s="180">
        <f t="shared" si="24"/>
        <v>0</v>
      </c>
      <c r="AN29" s="180">
        <f t="shared" si="25"/>
        <v>0</v>
      </c>
      <c r="AO29" s="180">
        <f t="shared" si="26"/>
        <v>0</v>
      </c>
      <c r="AP29" s="180">
        <f t="shared" si="27"/>
        <v>0</v>
      </c>
      <c r="AQ29" s="180">
        <f t="shared" si="28"/>
        <v>0</v>
      </c>
      <c r="AR29" s="180">
        <f t="shared" si="29"/>
        <v>0</v>
      </c>
      <c r="AS29" s="180">
        <f t="shared" si="30"/>
        <v>0</v>
      </c>
      <c r="AT29" s="180">
        <f t="shared" si="31"/>
        <v>0</v>
      </c>
      <c r="AU29" s="181"/>
      <c r="AV29" s="180">
        <f t="shared" si="32"/>
        <v>0</v>
      </c>
      <c r="AW29" s="180">
        <f t="shared" si="33"/>
        <v>0</v>
      </c>
      <c r="AX29" s="180">
        <f t="shared" si="34"/>
        <v>0</v>
      </c>
      <c r="AY29" s="180">
        <f t="shared" si="35"/>
        <v>0</v>
      </c>
      <c r="AZ29" s="180">
        <f t="shared" si="36"/>
        <v>0</v>
      </c>
      <c r="BA29" s="180">
        <f t="shared" si="37"/>
        <v>0</v>
      </c>
      <c r="BB29" s="180">
        <f t="shared" si="38"/>
        <v>0</v>
      </c>
      <c r="BC29" s="180">
        <f t="shared" si="39"/>
        <v>0</v>
      </c>
      <c r="BD29" s="146"/>
      <c r="BE29" s="182">
        <f t="shared" si="40"/>
        <v>0</v>
      </c>
      <c r="BF29" s="182">
        <f t="shared" si="41"/>
        <v>0</v>
      </c>
      <c r="BG29" s="182">
        <f t="shared" si="42"/>
        <v>0</v>
      </c>
      <c r="BH29" s="182">
        <f t="shared" si="43"/>
        <v>0</v>
      </c>
      <c r="BI29" s="182">
        <f t="shared" si="44"/>
        <v>0</v>
      </c>
      <c r="BJ29" s="182">
        <f t="shared" si="45"/>
        <v>0</v>
      </c>
      <c r="BK29" s="182">
        <f t="shared" si="46"/>
        <v>0</v>
      </c>
      <c r="BL29" s="182">
        <f t="shared" si="47"/>
        <v>0</v>
      </c>
      <c r="BM29" s="182">
        <f t="shared" si="48"/>
        <v>0</v>
      </c>
      <c r="BN29" s="183"/>
      <c r="BO29" s="184">
        <f t="shared" si="8"/>
        <v>0</v>
      </c>
      <c r="BP29" s="184">
        <f t="shared" si="9"/>
        <v>0</v>
      </c>
      <c r="BQ29" s="184">
        <f t="shared" si="10"/>
        <v>0</v>
      </c>
      <c r="BR29" s="184">
        <f t="shared" si="11"/>
        <v>0</v>
      </c>
      <c r="BS29" s="184">
        <f t="shared" si="12"/>
        <v>0</v>
      </c>
      <c r="BT29" s="184">
        <f t="shared" si="13"/>
        <v>0</v>
      </c>
      <c r="BU29" s="184">
        <f t="shared" si="14"/>
        <v>0</v>
      </c>
      <c r="BV29" s="184">
        <f t="shared" si="15"/>
        <v>0</v>
      </c>
    </row>
    <row r="30" spans="1:74" s="185" customFormat="1" ht="24" customHeight="1" x14ac:dyDescent="0.15">
      <c r="A30" s="176"/>
      <c r="B30" s="187"/>
      <c r="C30" s="380"/>
      <c r="D30" s="381"/>
      <c r="E30" s="382"/>
      <c r="F30" s="383"/>
      <c r="G30" s="383"/>
      <c r="H30" s="383"/>
      <c r="I30" s="383"/>
      <c r="J30" s="383"/>
      <c r="K30" s="533"/>
      <c r="L30" s="92"/>
      <c r="M30" s="93"/>
      <c r="N30" s="94"/>
      <c r="O30" s="385"/>
      <c r="P30" s="386"/>
      <c r="Q30" s="387"/>
      <c r="R30" s="178"/>
      <c r="S30" s="179" t="str">
        <f>IF(L30=$U$11,$U$11&amp;M30,IF(L30=$AD$11,$AD$11&amp;M30,IF(L30=AM8,AM8&amp;M30,IF(L30=$AV$9,$AV$9&amp;M30,IF(L30=BF9,BF9&amp;M30,IF(L30="","",$BF$9&amp;M30))))))</f>
        <v/>
      </c>
      <c r="T30" s="179"/>
      <c r="U30" s="180">
        <f t="shared" si="16"/>
        <v>0</v>
      </c>
      <c r="V30" s="180">
        <f t="shared" si="17"/>
        <v>0</v>
      </c>
      <c r="W30" s="180">
        <f t="shared" si="18"/>
        <v>0</v>
      </c>
      <c r="X30" s="180">
        <f t="shared" si="19"/>
        <v>0</v>
      </c>
      <c r="Y30" s="180">
        <f t="shared" si="20"/>
        <v>0</v>
      </c>
      <c r="Z30" s="180">
        <f t="shared" si="21"/>
        <v>0</v>
      </c>
      <c r="AA30" s="180">
        <f t="shared" si="22"/>
        <v>0</v>
      </c>
      <c r="AB30" s="180">
        <f t="shared" si="23"/>
        <v>0</v>
      </c>
      <c r="AC30" s="181"/>
      <c r="AD30" s="180">
        <f t="shared" si="0"/>
        <v>0</v>
      </c>
      <c r="AE30" s="180">
        <f t="shared" si="1"/>
        <v>0</v>
      </c>
      <c r="AF30" s="180">
        <f t="shared" si="2"/>
        <v>0</v>
      </c>
      <c r="AG30" s="180">
        <f t="shared" si="3"/>
        <v>0</v>
      </c>
      <c r="AH30" s="180">
        <f t="shared" si="4"/>
        <v>0</v>
      </c>
      <c r="AI30" s="180">
        <f t="shared" si="5"/>
        <v>0</v>
      </c>
      <c r="AJ30" s="180">
        <f t="shared" si="6"/>
        <v>0</v>
      </c>
      <c r="AK30" s="180">
        <f t="shared" si="7"/>
        <v>0</v>
      </c>
      <c r="AL30" s="181"/>
      <c r="AM30" s="180">
        <f t="shared" si="24"/>
        <v>0</v>
      </c>
      <c r="AN30" s="180">
        <f t="shared" si="25"/>
        <v>0</v>
      </c>
      <c r="AO30" s="180">
        <f t="shared" si="26"/>
        <v>0</v>
      </c>
      <c r="AP30" s="180">
        <f t="shared" si="27"/>
        <v>0</v>
      </c>
      <c r="AQ30" s="180">
        <f t="shared" si="28"/>
        <v>0</v>
      </c>
      <c r="AR30" s="180">
        <f t="shared" si="29"/>
        <v>0</v>
      </c>
      <c r="AS30" s="180">
        <f t="shared" si="30"/>
        <v>0</v>
      </c>
      <c r="AT30" s="180">
        <f t="shared" si="31"/>
        <v>0</v>
      </c>
      <c r="AU30" s="181"/>
      <c r="AV30" s="180">
        <f t="shared" si="32"/>
        <v>0</v>
      </c>
      <c r="AW30" s="180">
        <f t="shared" si="33"/>
        <v>0</v>
      </c>
      <c r="AX30" s="180">
        <f t="shared" si="34"/>
        <v>0</v>
      </c>
      <c r="AY30" s="180">
        <f t="shared" si="35"/>
        <v>0</v>
      </c>
      <c r="AZ30" s="180">
        <f t="shared" si="36"/>
        <v>0</v>
      </c>
      <c r="BA30" s="180">
        <f t="shared" si="37"/>
        <v>0</v>
      </c>
      <c r="BB30" s="180">
        <f t="shared" si="38"/>
        <v>0</v>
      </c>
      <c r="BC30" s="180">
        <f t="shared" si="39"/>
        <v>0</v>
      </c>
      <c r="BD30" s="146"/>
      <c r="BE30" s="182">
        <f t="shared" si="40"/>
        <v>0</v>
      </c>
      <c r="BF30" s="182">
        <f t="shared" si="41"/>
        <v>0</v>
      </c>
      <c r="BG30" s="182">
        <f t="shared" si="42"/>
        <v>0</v>
      </c>
      <c r="BH30" s="182">
        <f t="shared" si="43"/>
        <v>0</v>
      </c>
      <c r="BI30" s="182">
        <f t="shared" si="44"/>
        <v>0</v>
      </c>
      <c r="BJ30" s="182">
        <f t="shared" si="45"/>
        <v>0</v>
      </c>
      <c r="BK30" s="182">
        <f t="shared" si="46"/>
        <v>0</v>
      </c>
      <c r="BL30" s="182">
        <f t="shared" si="47"/>
        <v>0</v>
      </c>
      <c r="BM30" s="182">
        <f t="shared" si="48"/>
        <v>0</v>
      </c>
      <c r="BN30" s="183"/>
      <c r="BO30" s="184">
        <f t="shared" si="8"/>
        <v>0</v>
      </c>
      <c r="BP30" s="184">
        <f t="shared" si="9"/>
        <v>0</v>
      </c>
      <c r="BQ30" s="184">
        <f t="shared" si="10"/>
        <v>0</v>
      </c>
      <c r="BR30" s="184">
        <f t="shared" si="11"/>
        <v>0</v>
      </c>
      <c r="BS30" s="184">
        <f t="shared" si="12"/>
        <v>0</v>
      </c>
      <c r="BT30" s="184">
        <f t="shared" si="13"/>
        <v>0</v>
      </c>
      <c r="BU30" s="184">
        <f t="shared" si="14"/>
        <v>0</v>
      </c>
      <c r="BV30" s="184">
        <f t="shared" si="15"/>
        <v>0</v>
      </c>
    </row>
    <row r="31" spans="1:74" s="185" customFormat="1" ht="24" customHeight="1" x14ac:dyDescent="0.15">
      <c r="A31" s="176"/>
      <c r="B31" s="186"/>
      <c r="C31" s="380"/>
      <c r="D31" s="381"/>
      <c r="E31" s="382"/>
      <c r="F31" s="383"/>
      <c r="G31" s="383"/>
      <c r="H31" s="383"/>
      <c r="I31" s="383"/>
      <c r="J31" s="383"/>
      <c r="K31" s="533"/>
      <c r="L31" s="92"/>
      <c r="M31" s="93"/>
      <c r="N31" s="94"/>
      <c r="O31" s="385"/>
      <c r="P31" s="386"/>
      <c r="Q31" s="387"/>
      <c r="R31" s="188"/>
      <c r="S31" s="179" t="str">
        <f>IF(L31=$U$11,$U$11&amp;M31,IF(L31=$AD$11,$AD$11&amp;M31,IF(L31=AM8,AM8&amp;M31,IF(L31=$AV$9,$AV$9&amp;M31,IF(L31=BF9,BF9&amp;M31,IF(L31="","",$BF$9&amp;M31))))))</f>
        <v/>
      </c>
      <c r="T31" s="179"/>
      <c r="U31" s="180">
        <f t="shared" si="16"/>
        <v>0</v>
      </c>
      <c r="V31" s="180">
        <f t="shared" si="17"/>
        <v>0</v>
      </c>
      <c r="W31" s="180">
        <f t="shared" si="18"/>
        <v>0</v>
      </c>
      <c r="X31" s="180">
        <f t="shared" si="19"/>
        <v>0</v>
      </c>
      <c r="Y31" s="180">
        <f t="shared" si="20"/>
        <v>0</v>
      </c>
      <c r="Z31" s="180">
        <f t="shared" si="21"/>
        <v>0</v>
      </c>
      <c r="AA31" s="180">
        <f t="shared" si="22"/>
        <v>0</v>
      </c>
      <c r="AB31" s="180">
        <f t="shared" si="23"/>
        <v>0</v>
      </c>
      <c r="AC31" s="181"/>
      <c r="AD31" s="180">
        <f t="shared" si="0"/>
        <v>0</v>
      </c>
      <c r="AE31" s="180">
        <f t="shared" si="1"/>
        <v>0</v>
      </c>
      <c r="AF31" s="180">
        <f t="shared" si="2"/>
        <v>0</v>
      </c>
      <c r="AG31" s="180">
        <f t="shared" si="3"/>
        <v>0</v>
      </c>
      <c r="AH31" s="180">
        <f t="shared" si="4"/>
        <v>0</v>
      </c>
      <c r="AI31" s="180">
        <f t="shared" si="5"/>
        <v>0</v>
      </c>
      <c r="AJ31" s="180">
        <f t="shared" si="6"/>
        <v>0</v>
      </c>
      <c r="AK31" s="180">
        <f t="shared" si="7"/>
        <v>0</v>
      </c>
      <c r="AL31" s="181"/>
      <c r="AM31" s="180">
        <f t="shared" si="24"/>
        <v>0</v>
      </c>
      <c r="AN31" s="180">
        <f t="shared" si="25"/>
        <v>0</v>
      </c>
      <c r="AO31" s="180">
        <f t="shared" si="26"/>
        <v>0</v>
      </c>
      <c r="AP31" s="180">
        <f t="shared" si="27"/>
        <v>0</v>
      </c>
      <c r="AQ31" s="180">
        <f t="shared" si="28"/>
        <v>0</v>
      </c>
      <c r="AR31" s="180">
        <f t="shared" si="29"/>
        <v>0</v>
      </c>
      <c r="AS31" s="180">
        <f t="shared" si="30"/>
        <v>0</v>
      </c>
      <c r="AT31" s="180">
        <f t="shared" si="31"/>
        <v>0</v>
      </c>
      <c r="AU31" s="181"/>
      <c r="AV31" s="180">
        <f t="shared" si="32"/>
        <v>0</v>
      </c>
      <c r="AW31" s="180">
        <f t="shared" si="33"/>
        <v>0</v>
      </c>
      <c r="AX31" s="180">
        <f t="shared" si="34"/>
        <v>0</v>
      </c>
      <c r="AY31" s="180">
        <f t="shared" si="35"/>
        <v>0</v>
      </c>
      <c r="AZ31" s="180">
        <f t="shared" si="36"/>
        <v>0</v>
      </c>
      <c r="BA31" s="180">
        <f t="shared" si="37"/>
        <v>0</v>
      </c>
      <c r="BB31" s="180">
        <f t="shared" si="38"/>
        <v>0</v>
      </c>
      <c r="BC31" s="180">
        <f t="shared" si="39"/>
        <v>0</v>
      </c>
      <c r="BD31" s="146"/>
      <c r="BE31" s="182">
        <f t="shared" si="40"/>
        <v>0</v>
      </c>
      <c r="BF31" s="182">
        <f t="shared" si="41"/>
        <v>0</v>
      </c>
      <c r="BG31" s="182">
        <f t="shared" si="42"/>
        <v>0</v>
      </c>
      <c r="BH31" s="182">
        <f t="shared" si="43"/>
        <v>0</v>
      </c>
      <c r="BI31" s="182">
        <f t="shared" si="44"/>
        <v>0</v>
      </c>
      <c r="BJ31" s="182">
        <f t="shared" si="45"/>
        <v>0</v>
      </c>
      <c r="BK31" s="182">
        <f t="shared" si="46"/>
        <v>0</v>
      </c>
      <c r="BL31" s="182">
        <f t="shared" si="47"/>
        <v>0</v>
      </c>
      <c r="BM31" s="182">
        <f t="shared" si="48"/>
        <v>0</v>
      </c>
      <c r="BN31" s="183"/>
      <c r="BO31" s="184">
        <f t="shared" si="8"/>
        <v>0</v>
      </c>
      <c r="BP31" s="184">
        <f t="shared" si="9"/>
        <v>0</v>
      </c>
      <c r="BQ31" s="184">
        <f t="shared" si="10"/>
        <v>0</v>
      </c>
      <c r="BR31" s="184">
        <f t="shared" si="11"/>
        <v>0</v>
      </c>
      <c r="BS31" s="184">
        <f t="shared" si="12"/>
        <v>0</v>
      </c>
      <c r="BT31" s="184">
        <f t="shared" si="13"/>
        <v>0</v>
      </c>
      <c r="BU31" s="184">
        <f t="shared" si="14"/>
        <v>0</v>
      </c>
      <c r="BV31" s="184">
        <f t="shared" si="15"/>
        <v>0</v>
      </c>
    </row>
    <row r="32" spans="1:74" s="185" customFormat="1" ht="24" customHeight="1" x14ac:dyDescent="0.15">
      <c r="A32" s="176"/>
      <c r="B32" s="186"/>
      <c r="C32" s="380"/>
      <c r="D32" s="381"/>
      <c r="E32" s="382"/>
      <c r="F32" s="383"/>
      <c r="G32" s="383"/>
      <c r="H32" s="383"/>
      <c r="I32" s="383"/>
      <c r="J32" s="383"/>
      <c r="K32" s="533"/>
      <c r="L32" s="92"/>
      <c r="M32" s="93"/>
      <c r="N32" s="94"/>
      <c r="O32" s="385"/>
      <c r="P32" s="386"/>
      <c r="Q32" s="387"/>
      <c r="R32" s="178"/>
      <c r="S32" s="179" t="str">
        <f>IF(L32=$U$11,$U$11&amp;M32,IF(L32=$AD$11,$AD$11&amp;M32,IF(L32=AM8,AM8&amp;M32,IF(L32=$AV$9,$AV$9&amp;M32,IF(L32=BF9,BF9&amp;M32,IF(L32="","",$BF$9&amp;M32))))))</f>
        <v/>
      </c>
      <c r="T32" s="179"/>
      <c r="U32" s="180">
        <f t="shared" si="16"/>
        <v>0</v>
      </c>
      <c r="V32" s="180">
        <f t="shared" si="17"/>
        <v>0</v>
      </c>
      <c r="W32" s="180">
        <f t="shared" si="18"/>
        <v>0</v>
      </c>
      <c r="X32" s="180">
        <f t="shared" si="19"/>
        <v>0</v>
      </c>
      <c r="Y32" s="180">
        <f t="shared" si="20"/>
        <v>0</v>
      </c>
      <c r="Z32" s="180">
        <f t="shared" si="21"/>
        <v>0</v>
      </c>
      <c r="AA32" s="180">
        <f t="shared" si="22"/>
        <v>0</v>
      </c>
      <c r="AB32" s="180">
        <f t="shared" si="23"/>
        <v>0</v>
      </c>
      <c r="AC32" s="181"/>
      <c r="AD32" s="180">
        <f t="shared" si="0"/>
        <v>0</v>
      </c>
      <c r="AE32" s="180">
        <f t="shared" si="1"/>
        <v>0</v>
      </c>
      <c r="AF32" s="180">
        <f t="shared" si="2"/>
        <v>0</v>
      </c>
      <c r="AG32" s="180">
        <f t="shared" si="3"/>
        <v>0</v>
      </c>
      <c r="AH32" s="180">
        <f t="shared" si="4"/>
        <v>0</v>
      </c>
      <c r="AI32" s="180">
        <f t="shared" si="5"/>
        <v>0</v>
      </c>
      <c r="AJ32" s="180">
        <f t="shared" si="6"/>
        <v>0</v>
      </c>
      <c r="AK32" s="180">
        <f t="shared" si="7"/>
        <v>0</v>
      </c>
      <c r="AL32" s="181"/>
      <c r="AM32" s="180">
        <f t="shared" si="24"/>
        <v>0</v>
      </c>
      <c r="AN32" s="180">
        <f t="shared" si="25"/>
        <v>0</v>
      </c>
      <c r="AO32" s="180">
        <f t="shared" si="26"/>
        <v>0</v>
      </c>
      <c r="AP32" s="180">
        <f t="shared" si="27"/>
        <v>0</v>
      </c>
      <c r="AQ32" s="180">
        <f t="shared" si="28"/>
        <v>0</v>
      </c>
      <c r="AR32" s="180">
        <f t="shared" si="29"/>
        <v>0</v>
      </c>
      <c r="AS32" s="180">
        <f t="shared" si="30"/>
        <v>0</v>
      </c>
      <c r="AT32" s="180">
        <f t="shared" si="31"/>
        <v>0</v>
      </c>
      <c r="AU32" s="181"/>
      <c r="AV32" s="180">
        <f t="shared" si="32"/>
        <v>0</v>
      </c>
      <c r="AW32" s="180">
        <f t="shared" si="33"/>
        <v>0</v>
      </c>
      <c r="AX32" s="180">
        <f t="shared" si="34"/>
        <v>0</v>
      </c>
      <c r="AY32" s="180">
        <f t="shared" si="35"/>
        <v>0</v>
      </c>
      <c r="AZ32" s="180">
        <f t="shared" si="36"/>
        <v>0</v>
      </c>
      <c r="BA32" s="180">
        <f t="shared" si="37"/>
        <v>0</v>
      </c>
      <c r="BB32" s="180">
        <f t="shared" si="38"/>
        <v>0</v>
      </c>
      <c r="BC32" s="180">
        <f t="shared" si="39"/>
        <v>0</v>
      </c>
      <c r="BD32" s="146"/>
      <c r="BE32" s="182">
        <f t="shared" si="40"/>
        <v>0</v>
      </c>
      <c r="BF32" s="182">
        <f t="shared" si="41"/>
        <v>0</v>
      </c>
      <c r="BG32" s="182">
        <f t="shared" si="42"/>
        <v>0</v>
      </c>
      <c r="BH32" s="182">
        <f t="shared" si="43"/>
        <v>0</v>
      </c>
      <c r="BI32" s="182">
        <f t="shared" si="44"/>
        <v>0</v>
      </c>
      <c r="BJ32" s="182">
        <f t="shared" si="45"/>
        <v>0</v>
      </c>
      <c r="BK32" s="182">
        <f t="shared" si="46"/>
        <v>0</v>
      </c>
      <c r="BL32" s="182">
        <f t="shared" si="47"/>
        <v>0</v>
      </c>
      <c r="BM32" s="182">
        <f t="shared" si="48"/>
        <v>0</v>
      </c>
      <c r="BN32" s="183"/>
      <c r="BO32" s="184">
        <f t="shared" si="8"/>
        <v>0</v>
      </c>
      <c r="BP32" s="184">
        <f t="shared" si="9"/>
        <v>0</v>
      </c>
      <c r="BQ32" s="184">
        <f t="shared" si="10"/>
        <v>0</v>
      </c>
      <c r="BR32" s="184">
        <f t="shared" si="11"/>
        <v>0</v>
      </c>
      <c r="BS32" s="184">
        <f t="shared" si="12"/>
        <v>0</v>
      </c>
      <c r="BT32" s="184">
        <f t="shared" si="13"/>
        <v>0</v>
      </c>
      <c r="BU32" s="184">
        <f t="shared" si="14"/>
        <v>0</v>
      </c>
      <c r="BV32" s="184">
        <f t="shared" si="15"/>
        <v>0</v>
      </c>
    </row>
    <row r="33" spans="1:75" s="185" customFormat="1" ht="24" customHeight="1" x14ac:dyDescent="0.15">
      <c r="A33" s="176"/>
      <c r="B33" s="186"/>
      <c r="C33" s="380"/>
      <c r="D33" s="381"/>
      <c r="E33" s="382"/>
      <c r="F33" s="383"/>
      <c r="G33" s="383"/>
      <c r="H33" s="383"/>
      <c r="I33" s="383"/>
      <c r="J33" s="383"/>
      <c r="K33" s="533"/>
      <c r="L33" s="92"/>
      <c r="M33" s="93"/>
      <c r="N33" s="94"/>
      <c r="O33" s="385"/>
      <c r="P33" s="386"/>
      <c r="Q33" s="387"/>
      <c r="R33" s="178"/>
      <c r="S33" s="179" t="str">
        <f>IF(L33=$U$11,$U$11&amp;M33,IF(L33=$AD$11,$AD$11&amp;M33,IF(L33=AM8,AM8&amp;M33,IF(L33=$AV$9,$AV$9&amp;M33,IF(L33=BF9,BF9&amp;M33,IF(L33="","",$BF$9&amp;M33))))))</f>
        <v/>
      </c>
      <c r="T33" s="179"/>
      <c r="U33" s="180">
        <f t="shared" si="16"/>
        <v>0</v>
      </c>
      <c r="V33" s="180">
        <f t="shared" si="17"/>
        <v>0</v>
      </c>
      <c r="W33" s="180">
        <f t="shared" si="18"/>
        <v>0</v>
      </c>
      <c r="X33" s="180">
        <f t="shared" si="19"/>
        <v>0</v>
      </c>
      <c r="Y33" s="180">
        <f t="shared" si="20"/>
        <v>0</v>
      </c>
      <c r="Z33" s="180">
        <f t="shared" si="21"/>
        <v>0</v>
      </c>
      <c r="AA33" s="180">
        <f t="shared" si="22"/>
        <v>0</v>
      </c>
      <c r="AB33" s="180">
        <f t="shared" si="23"/>
        <v>0</v>
      </c>
      <c r="AC33" s="181"/>
      <c r="AD33" s="180">
        <f t="shared" si="0"/>
        <v>0</v>
      </c>
      <c r="AE33" s="180">
        <f t="shared" si="1"/>
        <v>0</v>
      </c>
      <c r="AF33" s="180">
        <f t="shared" si="2"/>
        <v>0</v>
      </c>
      <c r="AG33" s="180">
        <f t="shared" si="3"/>
        <v>0</v>
      </c>
      <c r="AH33" s="180">
        <f t="shared" si="4"/>
        <v>0</v>
      </c>
      <c r="AI33" s="180">
        <f t="shared" si="5"/>
        <v>0</v>
      </c>
      <c r="AJ33" s="180">
        <f t="shared" si="6"/>
        <v>0</v>
      </c>
      <c r="AK33" s="180">
        <f t="shared" si="7"/>
        <v>0</v>
      </c>
      <c r="AL33" s="181"/>
      <c r="AM33" s="180">
        <f t="shared" si="24"/>
        <v>0</v>
      </c>
      <c r="AN33" s="180">
        <f t="shared" si="25"/>
        <v>0</v>
      </c>
      <c r="AO33" s="180">
        <f t="shared" si="26"/>
        <v>0</v>
      </c>
      <c r="AP33" s="180">
        <f t="shared" si="27"/>
        <v>0</v>
      </c>
      <c r="AQ33" s="180">
        <f t="shared" si="28"/>
        <v>0</v>
      </c>
      <c r="AR33" s="180">
        <f t="shared" si="29"/>
        <v>0</v>
      </c>
      <c r="AS33" s="180">
        <f t="shared" si="30"/>
        <v>0</v>
      </c>
      <c r="AT33" s="180">
        <f t="shared" si="31"/>
        <v>0</v>
      </c>
      <c r="AU33" s="181"/>
      <c r="AV33" s="180">
        <f t="shared" si="32"/>
        <v>0</v>
      </c>
      <c r="AW33" s="180">
        <f t="shared" si="33"/>
        <v>0</v>
      </c>
      <c r="AX33" s="180">
        <f t="shared" si="34"/>
        <v>0</v>
      </c>
      <c r="AY33" s="180">
        <f t="shared" si="35"/>
        <v>0</v>
      </c>
      <c r="AZ33" s="180">
        <f t="shared" si="36"/>
        <v>0</v>
      </c>
      <c r="BA33" s="180">
        <f t="shared" si="37"/>
        <v>0</v>
      </c>
      <c r="BB33" s="180">
        <f t="shared" si="38"/>
        <v>0</v>
      </c>
      <c r="BC33" s="180">
        <f t="shared" si="39"/>
        <v>0</v>
      </c>
      <c r="BD33" s="146"/>
      <c r="BE33" s="182">
        <f t="shared" si="40"/>
        <v>0</v>
      </c>
      <c r="BF33" s="182">
        <f t="shared" si="41"/>
        <v>0</v>
      </c>
      <c r="BG33" s="182">
        <f t="shared" si="42"/>
        <v>0</v>
      </c>
      <c r="BH33" s="182">
        <f t="shared" si="43"/>
        <v>0</v>
      </c>
      <c r="BI33" s="182">
        <f t="shared" si="44"/>
        <v>0</v>
      </c>
      <c r="BJ33" s="182">
        <f t="shared" si="45"/>
        <v>0</v>
      </c>
      <c r="BK33" s="182">
        <f t="shared" si="46"/>
        <v>0</v>
      </c>
      <c r="BL33" s="182">
        <f t="shared" si="47"/>
        <v>0</v>
      </c>
      <c r="BM33" s="182">
        <f t="shared" si="48"/>
        <v>0</v>
      </c>
      <c r="BN33" s="183"/>
      <c r="BO33" s="184">
        <f t="shared" si="8"/>
        <v>0</v>
      </c>
      <c r="BP33" s="184">
        <f t="shared" si="9"/>
        <v>0</v>
      </c>
      <c r="BQ33" s="184">
        <f t="shared" si="10"/>
        <v>0</v>
      </c>
      <c r="BR33" s="184">
        <f t="shared" si="11"/>
        <v>0</v>
      </c>
      <c r="BS33" s="184">
        <f t="shared" si="12"/>
        <v>0</v>
      </c>
      <c r="BT33" s="184">
        <f t="shared" si="13"/>
        <v>0</v>
      </c>
      <c r="BU33" s="184">
        <f t="shared" si="14"/>
        <v>0</v>
      </c>
      <c r="BV33" s="184">
        <f t="shared" si="15"/>
        <v>0</v>
      </c>
    </row>
    <row r="34" spans="1:75" s="185" customFormat="1" ht="24" customHeight="1" x14ac:dyDescent="0.15">
      <c r="A34" s="176"/>
      <c r="B34" s="186"/>
      <c r="C34" s="380"/>
      <c r="D34" s="381"/>
      <c r="E34" s="382"/>
      <c r="F34" s="383"/>
      <c r="G34" s="383"/>
      <c r="H34" s="383"/>
      <c r="I34" s="383"/>
      <c r="J34" s="383"/>
      <c r="K34" s="533"/>
      <c r="L34" s="92"/>
      <c r="M34" s="93"/>
      <c r="N34" s="94"/>
      <c r="O34" s="385"/>
      <c r="P34" s="386"/>
      <c r="Q34" s="387"/>
      <c r="R34" s="178"/>
      <c r="S34" s="179" t="str">
        <f>IF(L34=$U$11,$U$11&amp;M34,IF(L34=$AD$11,$AD$11&amp;M34,IF(L34=AM8,AM8&amp;M34,IF(L34=$AV$9,$AV$9&amp;M34,IF(L34=BF9,BF9&amp;M34,IF(L34="","",$BF$9&amp;M34))))))</f>
        <v/>
      </c>
      <c r="T34" s="179"/>
      <c r="U34" s="180">
        <f t="shared" si="16"/>
        <v>0</v>
      </c>
      <c r="V34" s="180">
        <f t="shared" si="17"/>
        <v>0</v>
      </c>
      <c r="W34" s="180">
        <f t="shared" si="18"/>
        <v>0</v>
      </c>
      <c r="X34" s="180">
        <f t="shared" si="19"/>
        <v>0</v>
      </c>
      <c r="Y34" s="180">
        <f t="shared" si="20"/>
        <v>0</v>
      </c>
      <c r="Z34" s="180">
        <f t="shared" si="21"/>
        <v>0</v>
      </c>
      <c r="AA34" s="180">
        <f t="shared" si="22"/>
        <v>0</v>
      </c>
      <c r="AB34" s="180">
        <f t="shared" si="23"/>
        <v>0</v>
      </c>
      <c r="AC34" s="181"/>
      <c r="AD34" s="180">
        <f t="shared" si="0"/>
        <v>0</v>
      </c>
      <c r="AE34" s="180">
        <f t="shared" si="1"/>
        <v>0</v>
      </c>
      <c r="AF34" s="180">
        <f t="shared" si="2"/>
        <v>0</v>
      </c>
      <c r="AG34" s="180">
        <f t="shared" si="3"/>
        <v>0</v>
      </c>
      <c r="AH34" s="180">
        <f t="shared" si="4"/>
        <v>0</v>
      </c>
      <c r="AI34" s="180">
        <f t="shared" si="5"/>
        <v>0</v>
      </c>
      <c r="AJ34" s="180">
        <f t="shared" si="6"/>
        <v>0</v>
      </c>
      <c r="AK34" s="180">
        <f t="shared" si="7"/>
        <v>0</v>
      </c>
      <c r="AL34" s="181"/>
      <c r="AM34" s="180">
        <f t="shared" si="24"/>
        <v>0</v>
      </c>
      <c r="AN34" s="180">
        <f t="shared" si="25"/>
        <v>0</v>
      </c>
      <c r="AO34" s="180">
        <f t="shared" si="26"/>
        <v>0</v>
      </c>
      <c r="AP34" s="180">
        <f t="shared" si="27"/>
        <v>0</v>
      </c>
      <c r="AQ34" s="180">
        <f t="shared" si="28"/>
        <v>0</v>
      </c>
      <c r="AR34" s="180">
        <f t="shared" si="29"/>
        <v>0</v>
      </c>
      <c r="AS34" s="180">
        <f t="shared" si="30"/>
        <v>0</v>
      </c>
      <c r="AT34" s="180">
        <f t="shared" si="31"/>
        <v>0</v>
      </c>
      <c r="AU34" s="181"/>
      <c r="AV34" s="180">
        <f t="shared" si="32"/>
        <v>0</v>
      </c>
      <c r="AW34" s="180">
        <f t="shared" si="33"/>
        <v>0</v>
      </c>
      <c r="AX34" s="180">
        <f t="shared" si="34"/>
        <v>0</v>
      </c>
      <c r="AY34" s="180">
        <f t="shared" si="35"/>
        <v>0</v>
      </c>
      <c r="AZ34" s="180">
        <f t="shared" si="36"/>
        <v>0</v>
      </c>
      <c r="BA34" s="180">
        <f t="shared" si="37"/>
        <v>0</v>
      </c>
      <c r="BB34" s="180">
        <f t="shared" si="38"/>
        <v>0</v>
      </c>
      <c r="BC34" s="180">
        <f t="shared" si="39"/>
        <v>0</v>
      </c>
      <c r="BD34" s="146"/>
      <c r="BE34" s="182">
        <f t="shared" si="40"/>
        <v>0</v>
      </c>
      <c r="BF34" s="182">
        <f t="shared" si="41"/>
        <v>0</v>
      </c>
      <c r="BG34" s="182">
        <f t="shared" si="42"/>
        <v>0</v>
      </c>
      <c r="BH34" s="182">
        <f t="shared" si="43"/>
        <v>0</v>
      </c>
      <c r="BI34" s="182">
        <f t="shared" si="44"/>
        <v>0</v>
      </c>
      <c r="BJ34" s="182">
        <f t="shared" si="45"/>
        <v>0</v>
      </c>
      <c r="BK34" s="182">
        <f t="shared" si="46"/>
        <v>0</v>
      </c>
      <c r="BL34" s="182">
        <f t="shared" si="47"/>
        <v>0</v>
      </c>
      <c r="BM34" s="182">
        <f t="shared" si="48"/>
        <v>0</v>
      </c>
      <c r="BN34" s="183"/>
      <c r="BO34" s="184">
        <f t="shared" si="8"/>
        <v>0</v>
      </c>
      <c r="BP34" s="184">
        <f t="shared" si="9"/>
        <v>0</v>
      </c>
      <c r="BQ34" s="184">
        <f t="shared" si="10"/>
        <v>0</v>
      </c>
      <c r="BR34" s="184">
        <f t="shared" si="11"/>
        <v>0</v>
      </c>
      <c r="BS34" s="184">
        <f t="shared" si="12"/>
        <v>0</v>
      </c>
      <c r="BT34" s="184">
        <f t="shared" si="13"/>
        <v>0</v>
      </c>
      <c r="BU34" s="184">
        <f t="shared" si="14"/>
        <v>0</v>
      </c>
      <c r="BV34" s="184">
        <f t="shared" si="15"/>
        <v>0</v>
      </c>
    </row>
    <row r="35" spans="1:75" s="185" customFormat="1" ht="24" customHeight="1" x14ac:dyDescent="0.15">
      <c r="A35" s="176"/>
      <c r="B35" s="187"/>
      <c r="C35" s="380"/>
      <c r="D35" s="381"/>
      <c r="E35" s="382"/>
      <c r="F35" s="383"/>
      <c r="G35" s="383"/>
      <c r="H35" s="383"/>
      <c r="I35" s="383"/>
      <c r="J35" s="383"/>
      <c r="K35" s="533"/>
      <c r="L35" s="92"/>
      <c r="M35" s="93"/>
      <c r="N35" s="94"/>
      <c r="O35" s="385"/>
      <c r="P35" s="386"/>
      <c r="Q35" s="387"/>
      <c r="R35" s="178"/>
      <c r="S35" s="179" t="str">
        <f>IF(L35=$U$11,$U$11&amp;M35,IF(L35=$AD$11,$AD$11&amp;M35,IF(L35=AM8,AM8&amp;M35,IF(L35=$AV$9,$AV$9&amp;M35,IF(L35=BF9,BF9&amp;M35,IF(L35="","",$BF$9&amp;M35))))))</f>
        <v/>
      </c>
      <c r="T35" s="179"/>
      <c r="U35" s="180">
        <f t="shared" si="16"/>
        <v>0</v>
      </c>
      <c r="V35" s="180">
        <f t="shared" si="17"/>
        <v>0</v>
      </c>
      <c r="W35" s="180">
        <f t="shared" si="18"/>
        <v>0</v>
      </c>
      <c r="X35" s="180">
        <f t="shared" si="19"/>
        <v>0</v>
      </c>
      <c r="Y35" s="180">
        <f t="shared" si="20"/>
        <v>0</v>
      </c>
      <c r="Z35" s="180">
        <f t="shared" si="21"/>
        <v>0</v>
      </c>
      <c r="AA35" s="180">
        <f t="shared" si="22"/>
        <v>0</v>
      </c>
      <c r="AB35" s="180">
        <f t="shared" si="23"/>
        <v>0</v>
      </c>
      <c r="AC35" s="181"/>
      <c r="AD35" s="180">
        <f t="shared" si="0"/>
        <v>0</v>
      </c>
      <c r="AE35" s="180">
        <f t="shared" si="1"/>
        <v>0</v>
      </c>
      <c r="AF35" s="180">
        <f t="shared" si="2"/>
        <v>0</v>
      </c>
      <c r="AG35" s="180">
        <f t="shared" si="3"/>
        <v>0</v>
      </c>
      <c r="AH35" s="180">
        <f t="shared" si="4"/>
        <v>0</v>
      </c>
      <c r="AI35" s="180">
        <f t="shared" si="5"/>
        <v>0</v>
      </c>
      <c r="AJ35" s="180">
        <f t="shared" si="6"/>
        <v>0</v>
      </c>
      <c r="AK35" s="180">
        <f t="shared" si="7"/>
        <v>0</v>
      </c>
      <c r="AL35" s="181"/>
      <c r="AM35" s="180">
        <f t="shared" si="24"/>
        <v>0</v>
      </c>
      <c r="AN35" s="180">
        <f t="shared" si="25"/>
        <v>0</v>
      </c>
      <c r="AO35" s="180">
        <f t="shared" si="26"/>
        <v>0</v>
      </c>
      <c r="AP35" s="180">
        <f t="shared" si="27"/>
        <v>0</v>
      </c>
      <c r="AQ35" s="180">
        <f t="shared" si="28"/>
        <v>0</v>
      </c>
      <c r="AR35" s="180">
        <f t="shared" si="29"/>
        <v>0</v>
      </c>
      <c r="AS35" s="180">
        <f t="shared" si="30"/>
        <v>0</v>
      </c>
      <c r="AT35" s="180">
        <f t="shared" si="31"/>
        <v>0</v>
      </c>
      <c r="AU35" s="181"/>
      <c r="AV35" s="180">
        <f t="shared" si="32"/>
        <v>0</v>
      </c>
      <c r="AW35" s="180">
        <f t="shared" si="33"/>
        <v>0</v>
      </c>
      <c r="AX35" s="180">
        <f t="shared" si="34"/>
        <v>0</v>
      </c>
      <c r="AY35" s="180">
        <f t="shared" si="35"/>
        <v>0</v>
      </c>
      <c r="AZ35" s="180">
        <f t="shared" si="36"/>
        <v>0</v>
      </c>
      <c r="BA35" s="180">
        <f t="shared" si="37"/>
        <v>0</v>
      </c>
      <c r="BB35" s="180">
        <f t="shared" si="38"/>
        <v>0</v>
      </c>
      <c r="BC35" s="180">
        <f t="shared" si="39"/>
        <v>0</v>
      </c>
      <c r="BD35" s="146"/>
      <c r="BE35" s="182">
        <f t="shared" si="40"/>
        <v>0</v>
      </c>
      <c r="BF35" s="182">
        <f t="shared" si="41"/>
        <v>0</v>
      </c>
      <c r="BG35" s="182">
        <f t="shared" si="42"/>
        <v>0</v>
      </c>
      <c r="BH35" s="182">
        <f t="shared" si="43"/>
        <v>0</v>
      </c>
      <c r="BI35" s="182">
        <f t="shared" si="44"/>
        <v>0</v>
      </c>
      <c r="BJ35" s="182">
        <f t="shared" si="45"/>
        <v>0</v>
      </c>
      <c r="BK35" s="182">
        <f t="shared" si="46"/>
        <v>0</v>
      </c>
      <c r="BL35" s="182">
        <f t="shared" si="47"/>
        <v>0</v>
      </c>
      <c r="BM35" s="182">
        <f t="shared" si="48"/>
        <v>0</v>
      </c>
      <c r="BN35" s="183"/>
      <c r="BO35" s="184">
        <f t="shared" si="8"/>
        <v>0</v>
      </c>
      <c r="BP35" s="184">
        <f t="shared" si="9"/>
        <v>0</v>
      </c>
      <c r="BQ35" s="184">
        <f t="shared" si="10"/>
        <v>0</v>
      </c>
      <c r="BR35" s="184">
        <f t="shared" si="11"/>
        <v>0</v>
      </c>
      <c r="BS35" s="184">
        <f t="shared" si="12"/>
        <v>0</v>
      </c>
      <c r="BT35" s="184">
        <f t="shared" si="13"/>
        <v>0</v>
      </c>
      <c r="BU35" s="184">
        <f t="shared" si="14"/>
        <v>0</v>
      </c>
      <c r="BV35" s="184">
        <f t="shared" si="15"/>
        <v>0</v>
      </c>
    </row>
    <row r="36" spans="1:75" s="185" customFormat="1" ht="24" customHeight="1" x14ac:dyDescent="0.15">
      <c r="A36" s="176"/>
      <c r="B36" s="186"/>
      <c r="C36" s="380"/>
      <c r="D36" s="381"/>
      <c r="E36" s="382"/>
      <c r="F36" s="383"/>
      <c r="G36" s="383"/>
      <c r="H36" s="383"/>
      <c r="I36" s="383"/>
      <c r="J36" s="383"/>
      <c r="K36" s="533"/>
      <c r="L36" s="92"/>
      <c r="M36" s="93"/>
      <c r="N36" s="94"/>
      <c r="O36" s="385"/>
      <c r="P36" s="386"/>
      <c r="Q36" s="387"/>
      <c r="R36" s="178"/>
      <c r="S36" s="179" t="str">
        <f>IF(L36=$U$11,$U$11&amp;M36,IF(L36=$AD$11,$AD$11&amp;M36,IF(L36=AM8,AM8&amp;M36,IF(L36=$AV$9,$AV$9&amp;M36,IF(L36=BF9,BF9&amp;M36,IF(L36="","",$BF$9&amp;M36))))))</f>
        <v/>
      </c>
      <c r="T36" s="179"/>
      <c r="U36" s="180">
        <f t="shared" si="16"/>
        <v>0</v>
      </c>
      <c r="V36" s="180">
        <f t="shared" si="17"/>
        <v>0</v>
      </c>
      <c r="W36" s="180">
        <f t="shared" si="18"/>
        <v>0</v>
      </c>
      <c r="X36" s="180">
        <f t="shared" si="19"/>
        <v>0</v>
      </c>
      <c r="Y36" s="180">
        <f t="shared" si="20"/>
        <v>0</v>
      </c>
      <c r="Z36" s="180">
        <f t="shared" si="21"/>
        <v>0</v>
      </c>
      <c r="AA36" s="180">
        <f t="shared" si="22"/>
        <v>0</v>
      </c>
      <c r="AB36" s="180">
        <f t="shared" si="23"/>
        <v>0</v>
      </c>
      <c r="AC36" s="181"/>
      <c r="AD36" s="180">
        <f t="shared" si="0"/>
        <v>0</v>
      </c>
      <c r="AE36" s="180">
        <f t="shared" si="1"/>
        <v>0</v>
      </c>
      <c r="AF36" s="180">
        <f t="shared" si="2"/>
        <v>0</v>
      </c>
      <c r="AG36" s="180">
        <f t="shared" si="3"/>
        <v>0</v>
      </c>
      <c r="AH36" s="180">
        <f t="shared" si="4"/>
        <v>0</v>
      </c>
      <c r="AI36" s="180">
        <f t="shared" si="5"/>
        <v>0</v>
      </c>
      <c r="AJ36" s="180">
        <f t="shared" si="6"/>
        <v>0</v>
      </c>
      <c r="AK36" s="180">
        <f t="shared" si="7"/>
        <v>0</v>
      </c>
      <c r="AL36" s="181"/>
      <c r="AM36" s="180">
        <f t="shared" si="24"/>
        <v>0</v>
      </c>
      <c r="AN36" s="180">
        <f t="shared" si="25"/>
        <v>0</v>
      </c>
      <c r="AO36" s="180">
        <f t="shared" si="26"/>
        <v>0</v>
      </c>
      <c r="AP36" s="180">
        <f t="shared" si="27"/>
        <v>0</v>
      </c>
      <c r="AQ36" s="180">
        <f t="shared" si="28"/>
        <v>0</v>
      </c>
      <c r="AR36" s="180">
        <f t="shared" si="29"/>
        <v>0</v>
      </c>
      <c r="AS36" s="180">
        <f t="shared" si="30"/>
        <v>0</v>
      </c>
      <c r="AT36" s="180">
        <f t="shared" si="31"/>
        <v>0</v>
      </c>
      <c r="AU36" s="181"/>
      <c r="AV36" s="180">
        <f t="shared" si="32"/>
        <v>0</v>
      </c>
      <c r="AW36" s="180">
        <f t="shared" si="33"/>
        <v>0</v>
      </c>
      <c r="AX36" s="180">
        <f t="shared" si="34"/>
        <v>0</v>
      </c>
      <c r="AY36" s="180">
        <f t="shared" si="35"/>
        <v>0</v>
      </c>
      <c r="AZ36" s="180">
        <f t="shared" si="36"/>
        <v>0</v>
      </c>
      <c r="BA36" s="180">
        <f t="shared" si="37"/>
        <v>0</v>
      </c>
      <c r="BB36" s="180">
        <f t="shared" si="38"/>
        <v>0</v>
      </c>
      <c r="BC36" s="180">
        <f t="shared" si="39"/>
        <v>0</v>
      </c>
      <c r="BD36" s="146"/>
      <c r="BE36" s="182">
        <f t="shared" si="40"/>
        <v>0</v>
      </c>
      <c r="BF36" s="182">
        <f t="shared" si="41"/>
        <v>0</v>
      </c>
      <c r="BG36" s="182">
        <f t="shared" si="42"/>
        <v>0</v>
      </c>
      <c r="BH36" s="182">
        <f t="shared" si="43"/>
        <v>0</v>
      </c>
      <c r="BI36" s="182">
        <f t="shared" si="44"/>
        <v>0</v>
      </c>
      <c r="BJ36" s="182">
        <f t="shared" si="45"/>
        <v>0</v>
      </c>
      <c r="BK36" s="182">
        <f t="shared" si="46"/>
        <v>0</v>
      </c>
      <c r="BL36" s="182">
        <f t="shared" si="47"/>
        <v>0</v>
      </c>
      <c r="BM36" s="182">
        <f t="shared" si="48"/>
        <v>0</v>
      </c>
      <c r="BN36" s="183"/>
      <c r="BO36" s="184">
        <f t="shared" si="8"/>
        <v>0</v>
      </c>
      <c r="BP36" s="184">
        <f t="shared" si="9"/>
        <v>0</v>
      </c>
      <c r="BQ36" s="184">
        <f t="shared" si="10"/>
        <v>0</v>
      </c>
      <c r="BR36" s="184">
        <f t="shared" si="11"/>
        <v>0</v>
      </c>
      <c r="BS36" s="184">
        <f t="shared" si="12"/>
        <v>0</v>
      </c>
      <c r="BT36" s="184">
        <f t="shared" si="13"/>
        <v>0</v>
      </c>
      <c r="BU36" s="184">
        <f t="shared" si="14"/>
        <v>0</v>
      </c>
      <c r="BV36" s="184">
        <f t="shared" si="15"/>
        <v>0</v>
      </c>
    </row>
    <row r="37" spans="1:75" s="185" customFormat="1" ht="24" customHeight="1" x14ac:dyDescent="0.15">
      <c r="A37" s="176"/>
      <c r="B37" s="186"/>
      <c r="C37" s="380"/>
      <c r="D37" s="381"/>
      <c r="E37" s="382"/>
      <c r="F37" s="383"/>
      <c r="G37" s="383"/>
      <c r="H37" s="383"/>
      <c r="I37" s="383"/>
      <c r="J37" s="383"/>
      <c r="K37" s="533"/>
      <c r="L37" s="92"/>
      <c r="M37" s="93"/>
      <c r="N37" s="94"/>
      <c r="O37" s="385"/>
      <c r="P37" s="386"/>
      <c r="Q37" s="387"/>
      <c r="R37" s="178"/>
      <c r="S37" s="179" t="str">
        <f>IF(L37=$U$11,$U$11&amp;M37,IF(L37=$AD$11,$AD$11&amp;M37,IF(L37=AM8,AM8&amp;M37,IF(L37=$AV$9,$AV$9&amp;M37,IF(L37=BF9,BF9&amp;M37,IF(L37="","",$BF$9&amp;M37))))))</f>
        <v/>
      </c>
      <c r="T37" s="179"/>
      <c r="U37" s="180">
        <f t="shared" si="16"/>
        <v>0</v>
      </c>
      <c r="V37" s="180">
        <f t="shared" si="17"/>
        <v>0</v>
      </c>
      <c r="W37" s="180">
        <f t="shared" si="18"/>
        <v>0</v>
      </c>
      <c r="X37" s="180">
        <f t="shared" si="19"/>
        <v>0</v>
      </c>
      <c r="Y37" s="180">
        <f t="shared" si="20"/>
        <v>0</v>
      </c>
      <c r="Z37" s="180">
        <f t="shared" si="21"/>
        <v>0</v>
      </c>
      <c r="AA37" s="180">
        <f t="shared" si="22"/>
        <v>0</v>
      </c>
      <c r="AB37" s="180">
        <f t="shared" si="23"/>
        <v>0</v>
      </c>
      <c r="AC37" s="181"/>
      <c r="AD37" s="180">
        <f t="shared" si="0"/>
        <v>0</v>
      </c>
      <c r="AE37" s="180">
        <f t="shared" si="1"/>
        <v>0</v>
      </c>
      <c r="AF37" s="180">
        <f t="shared" si="2"/>
        <v>0</v>
      </c>
      <c r="AG37" s="180">
        <f t="shared" si="3"/>
        <v>0</v>
      </c>
      <c r="AH37" s="180">
        <f t="shared" si="4"/>
        <v>0</v>
      </c>
      <c r="AI37" s="180">
        <f t="shared" si="5"/>
        <v>0</v>
      </c>
      <c r="AJ37" s="180">
        <f t="shared" si="6"/>
        <v>0</v>
      </c>
      <c r="AK37" s="180">
        <f t="shared" si="7"/>
        <v>0</v>
      </c>
      <c r="AL37" s="181"/>
      <c r="AM37" s="180">
        <f t="shared" si="24"/>
        <v>0</v>
      </c>
      <c r="AN37" s="180">
        <f t="shared" si="25"/>
        <v>0</v>
      </c>
      <c r="AO37" s="180">
        <f t="shared" si="26"/>
        <v>0</v>
      </c>
      <c r="AP37" s="180">
        <f t="shared" si="27"/>
        <v>0</v>
      </c>
      <c r="AQ37" s="180">
        <f t="shared" si="28"/>
        <v>0</v>
      </c>
      <c r="AR37" s="180">
        <f t="shared" si="29"/>
        <v>0</v>
      </c>
      <c r="AS37" s="180">
        <f t="shared" si="30"/>
        <v>0</v>
      </c>
      <c r="AT37" s="180">
        <f t="shared" si="31"/>
        <v>0</v>
      </c>
      <c r="AU37" s="181"/>
      <c r="AV37" s="180">
        <f t="shared" si="32"/>
        <v>0</v>
      </c>
      <c r="AW37" s="180">
        <f t="shared" si="33"/>
        <v>0</v>
      </c>
      <c r="AX37" s="180">
        <f t="shared" si="34"/>
        <v>0</v>
      </c>
      <c r="AY37" s="180">
        <f t="shared" si="35"/>
        <v>0</v>
      </c>
      <c r="AZ37" s="180">
        <f t="shared" si="36"/>
        <v>0</v>
      </c>
      <c r="BA37" s="180">
        <f t="shared" si="37"/>
        <v>0</v>
      </c>
      <c r="BB37" s="180">
        <f t="shared" si="38"/>
        <v>0</v>
      </c>
      <c r="BC37" s="180">
        <f t="shared" si="39"/>
        <v>0</v>
      </c>
      <c r="BD37" s="146"/>
      <c r="BE37" s="182">
        <f t="shared" si="40"/>
        <v>0</v>
      </c>
      <c r="BF37" s="182">
        <f t="shared" si="41"/>
        <v>0</v>
      </c>
      <c r="BG37" s="182">
        <f t="shared" si="42"/>
        <v>0</v>
      </c>
      <c r="BH37" s="182">
        <f t="shared" si="43"/>
        <v>0</v>
      </c>
      <c r="BI37" s="182">
        <f t="shared" si="44"/>
        <v>0</v>
      </c>
      <c r="BJ37" s="182">
        <f t="shared" si="45"/>
        <v>0</v>
      </c>
      <c r="BK37" s="182">
        <f t="shared" si="46"/>
        <v>0</v>
      </c>
      <c r="BL37" s="182">
        <f t="shared" si="47"/>
        <v>0</v>
      </c>
      <c r="BM37" s="182">
        <f t="shared" si="48"/>
        <v>0</v>
      </c>
      <c r="BN37" s="183"/>
      <c r="BO37" s="184">
        <f t="shared" si="8"/>
        <v>0</v>
      </c>
      <c r="BP37" s="184">
        <f t="shared" si="9"/>
        <v>0</v>
      </c>
      <c r="BQ37" s="184">
        <f t="shared" si="10"/>
        <v>0</v>
      </c>
      <c r="BR37" s="184">
        <f t="shared" si="11"/>
        <v>0</v>
      </c>
      <c r="BS37" s="184">
        <f t="shared" si="12"/>
        <v>0</v>
      </c>
      <c r="BT37" s="184">
        <f t="shared" si="13"/>
        <v>0</v>
      </c>
      <c r="BU37" s="184">
        <f t="shared" si="14"/>
        <v>0</v>
      </c>
      <c r="BV37" s="184">
        <f t="shared" si="15"/>
        <v>0</v>
      </c>
    </row>
    <row r="38" spans="1:75" s="185" customFormat="1" ht="24" customHeight="1" x14ac:dyDescent="0.15">
      <c r="A38" s="176"/>
      <c r="B38" s="187"/>
      <c r="C38" s="380"/>
      <c r="D38" s="381"/>
      <c r="E38" s="382"/>
      <c r="F38" s="383"/>
      <c r="G38" s="383"/>
      <c r="H38" s="383"/>
      <c r="I38" s="383"/>
      <c r="J38" s="383"/>
      <c r="K38" s="533"/>
      <c r="L38" s="92"/>
      <c r="M38" s="93"/>
      <c r="N38" s="94"/>
      <c r="O38" s="385"/>
      <c r="P38" s="386"/>
      <c r="Q38" s="387"/>
      <c r="R38" s="178"/>
      <c r="S38" s="179" t="str">
        <f>IF(L38=$U$11,$U$11&amp;M38,IF(L38=$AD$11,$AD$11&amp;M38,IF(L38=AM8,AM8&amp;M38,IF(L38=$AV$9,$AV$9&amp;M38,IF(L38=BF9,BF9&amp;M38,IF(L38="","",$BF$9&amp;M38))))))</f>
        <v/>
      </c>
      <c r="T38" s="179"/>
      <c r="U38" s="180">
        <f t="shared" si="16"/>
        <v>0</v>
      </c>
      <c r="V38" s="180">
        <f t="shared" si="17"/>
        <v>0</v>
      </c>
      <c r="W38" s="180">
        <f t="shared" si="18"/>
        <v>0</v>
      </c>
      <c r="X38" s="180">
        <f t="shared" si="19"/>
        <v>0</v>
      </c>
      <c r="Y38" s="180">
        <f t="shared" si="20"/>
        <v>0</v>
      </c>
      <c r="Z38" s="180">
        <f t="shared" si="21"/>
        <v>0</v>
      </c>
      <c r="AA38" s="180">
        <f t="shared" si="22"/>
        <v>0</v>
      </c>
      <c r="AB38" s="180">
        <f t="shared" si="23"/>
        <v>0</v>
      </c>
      <c r="AC38" s="181"/>
      <c r="AD38" s="180">
        <f t="shared" si="0"/>
        <v>0</v>
      </c>
      <c r="AE38" s="180">
        <f t="shared" si="1"/>
        <v>0</v>
      </c>
      <c r="AF38" s="180">
        <f t="shared" si="2"/>
        <v>0</v>
      </c>
      <c r="AG38" s="180">
        <f t="shared" si="3"/>
        <v>0</v>
      </c>
      <c r="AH38" s="180">
        <f t="shared" si="4"/>
        <v>0</v>
      </c>
      <c r="AI38" s="180">
        <f t="shared" si="5"/>
        <v>0</v>
      </c>
      <c r="AJ38" s="180">
        <f t="shared" si="6"/>
        <v>0</v>
      </c>
      <c r="AK38" s="180">
        <f t="shared" si="7"/>
        <v>0</v>
      </c>
      <c r="AL38" s="181"/>
      <c r="AM38" s="180">
        <f t="shared" si="24"/>
        <v>0</v>
      </c>
      <c r="AN38" s="180">
        <f t="shared" si="25"/>
        <v>0</v>
      </c>
      <c r="AO38" s="180">
        <f t="shared" si="26"/>
        <v>0</v>
      </c>
      <c r="AP38" s="180">
        <f t="shared" si="27"/>
        <v>0</v>
      </c>
      <c r="AQ38" s="180">
        <f t="shared" si="28"/>
        <v>0</v>
      </c>
      <c r="AR38" s="180">
        <f t="shared" si="29"/>
        <v>0</v>
      </c>
      <c r="AS38" s="180">
        <f t="shared" si="30"/>
        <v>0</v>
      </c>
      <c r="AT38" s="180">
        <f t="shared" si="31"/>
        <v>0</v>
      </c>
      <c r="AU38" s="181"/>
      <c r="AV38" s="180">
        <f t="shared" si="32"/>
        <v>0</v>
      </c>
      <c r="AW38" s="180">
        <f t="shared" si="33"/>
        <v>0</v>
      </c>
      <c r="AX38" s="180">
        <f t="shared" si="34"/>
        <v>0</v>
      </c>
      <c r="AY38" s="180">
        <f t="shared" si="35"/>
        <v>0</v>
      </c>
      <c r="AZ38" s="180">
        <f t="shared" si="36"/>
        <v>0</v>
      </c>
      <c r="BA38" s="180">
        <f t="shared" si="37"/>
        <v>0</v>
      </c>
      <c r="BB38" s="180">
        <f t="shared" si="38"/>
        <v>0</v>
      </c>
      <c r="BC38" s="180">
        <f t="shared" si="39"/>
        <v>0</v>
      </c>
      <c r="BD38" s="146"/>
      <c r="BE38" s="182">
        <f t="shared" si="40"/>
        <v>0</v>
      </c>
      <c r="BF38" s="182">
        <f t="shared" si="41"/>
        <v>0</v>
      </c>
      <c r="BG38" s="182">
        <f t="shared" si="42"/>
        <v>0</v>
      </c>
      <c r="BH38" s="182">
        <f t="shared" si="43"/>
        <v>0</v>
      </c>
      <c r="BI38" s="182">
        <f t="shared" si="44"/>
        <v>0</v>
      </c>
      <c r="BJ38" s="182">
        <f t="shared" si="45"/>
        <v>0</v>
      </c>
      <c r="BK38" s="182">
        <f t="shared" si="46"/>
        <v>0</v>
      </c>
      <c r="BL38" s="182">
        <f t="shared" si="47"/>
        <v>0</v>
      </c>
      <c r="BM38" s="182">
        <f t="shared" si="48"/>
        <v>0</v>
      </c>
      <c r="BN38" s="183"/>
      <c r="BO38" s="184">
        <f t="shared" si="8"/>
        <v>0</v>
      </c>
      <c r="BP38" s="184">
        <f t="shared" si="9"/>
        <v>0</v>
      </c>
      <c r="BQ38" s="184">
        <f t="shared" si="10"/>
        <v>0</v>
      </c>
      <c r="BR38" s="184">
        <f t="shared" si="11"/>
        <v>0</v>
      </c>
      <c r="BS38" s="184">
        <f t="shared" si="12"/>
        <v>0</v>
      </c>
      <c r="BT38" s="184">
        <f t="shared" si="13"/>
        <v>0</v>
      </c>
      <c r="BU38" s="184">
        <f t="shared" si="14"/>
        <v>0</v>
      </c>
      <c r="BV38" s="184">
        <f t="shared" si="15"/>
        <v>0</v>
      </c>
    </row>
    <row r="39" spans="1:75" s="185" customFormat="1" ht="24" customHeight="1" x14ac:dyDescent="0.15">
      <c r="A39" s="176"/>
      <c r="B39" s="186"/>
      <c r="C39" s="380"/>
      <c r="D39" s="381"/>
      <c r="E39" s="382"/>
      <c r="F39" s="383"/>
      <c r="G39" s="383"/>
      <c r="H39" s="383"/>
      <c r="I39" s="383"/>
      <c r="J39" s="383"/>
      <c r="K39" s="533"/>
      <c r="L39" s="92"/>
      <c r="M39" s="93"/>
      <c r="N39" s="94"/>
      <c r="O39" s="385"/>
      <c r="P39" s="386"/>
      <c r="Q39" s="387"/>
      <c r="R39" s="178"/>
      <c r="S39" s="179" t="str">
        <f>IF(L39=$U$11,$U$11&amp;M39,IF(L39=$AD$11,$AD$11&amp;M39,IF(L39=AM8,AM8&amp;M39,IF(L39=$AV$9,$AV$9&amp;M39,IF(L39=BF9,BF9&amp;M39,IF(L39="","",$BF$9&amp;M39))))))</f>
        <v/>
      </c>
      <c r="T39" s="179"/>
      <c r="U39" s="180">
        <f t="shared" si="16"/>
        <v>0</v>
      </c>
      <c r="V39" s="180">
        <f t="shared" si="17"/>
        <v>0</v>
      </c>
      <c r="W39" s="180">
        <f t="shared" si="18"/>
        <v>0</v>
      </c>
      <c r="X39" s="180">
        <f t="shared" si="19"/>
        <v>0</v>
      </c>
      <c r="Y39" s="180">
        <f t="shared" si="20"/>
        <v>0</v>
      </c>
      <c r="Z39" s="180">
        <f t="shared" si="21"/>
        <v>0</v>
      </c>
      <c r="AA39" s="180">
        <f t="shared" si="22"/>
        <v>0</v>
      </c>
      <c r="AB39" s="180">
        <f t="shared" si="23"/>
        <v>0</v>
      </c>
      <c r="AC39" s="181"/>
      <c r="AD39" s="180">
        <f t="shared" si="0"/>
        <v>0</v>
      </c>
      <c r="AE39" s="180">
        <f t="shared" si="1"/>
        <v>0</v>
      </c>
      <c r="AF39" s="180">
        <f t="shared" si="2"/>
        <v>0</v>
      </c>
      <c r="AG39" s="180">
        <f t="shared" si="3"/>
        <v>0</v>
      </c>
      <c r="AH39" s="180">
        <f t="shared" si="4"/>
        <v>0</v>
      </c>
      <c r="AI39" s="180">
        <f t="shared" si="5"/>
        <v>0</v>
      </c>
      <c r="AJ39" s="180">
        <f t="shared" si="6"/>
        <v>0</v>
      </c>
      <c r="AK39" s="180">
        <f t="shared" si="7"/>
        <v>0</v>
      </c>
      <c r="AL39" s="181"/>
      <c r="AM39" s="180">
        <f t="shared" si="24"/>
        <v>0</v>
      </c>
      <c r="AN39" s="180">
        <f t="shared" si="25"/>
        <v>0</v>
      </c>
      <c r="AO39" s="180">
        <f t="shared" si="26"/>
        <v>0</v>
      </c>
      <c r="AP39" s="180">
        <f t="shared" si="27"/>
        <v>0</v>
      </c>
      <c r="AQ39" s="180">
        <f t="shared" si="28"/>
        <v>0</v>
      </c>
      <c r="AR39" s="180">
        <f t="shared" si="29"/>
        <v>0</v>
      </c>
      <c r="AS39" s="180">
        <f t="shared" si="30"/>
        <v>0</v>
      </c>
      <c r="AT39" s="180">
        <f t="shared" si="31"/>
        <v>0</v>
      </c>
      <c r="AU39" s="181"/>
      <c r="AV39" s="180">
        <f t="shared" si="32"/>
        <v>0</v>
      </c>
      <c r="AW39" s="180">
        <f t="shared" si="33"/>
        <v>0</v>
      </c>
      <c r="AX39" s="180">
        <f t="shared" si="34"/>
        <v>0</v>
      </c>
      <c r="AY39" s="180">
        <f t="shared" si="35"/>
        <v>0</v>
      </c>
      <c r="AZ39" s="180">
        <f t="shared" si="36"/>
        <v>0</v>
      </c>
      <c r="BA39" s="180">
        <f t="shared" si="37"/>
        <v>0</v>
      </c>
      <c r="BB39" s="180">
        <f t="shared" si="38"/>
        <v>0</v>
      </c>
      <c r="BC39" s="180">
        <f t="shared" si="39"/>
        <v>0</v>
      </c>
      <c r="BD39" s="146"/>
      <c r="BE39" s="182">
        <f t="shared" si="40"/>
        <v>0</v>
      </c>
      <c r="BF39" s="182">
        <f t="shared" si="41"/>
        <v>0</v>
      </c>
      <c r="BG39" s="182">
        <f t="shared" si="42"/>
        <v>0</v>
      </c>
      <c r="BH39" s="182">
        <f t="shared" si="43"/>
        <v>0</v>
      </c>
      <c r="BI39" s="182">
        <f t="shared" si="44"/>
        <v>0</v>
      </c>
      <c r="BJ39" s="182">
        <f t="shared" si="45"/>
        <v>0</v>
      </c>
      <c r="BK39" s="182">
        <f t="shared" si="46"/>
        <v>0</v>
      </c>
      <c r="BL39" s="182">
        <f t="shared" si="47"/>
        <v>0</v>
      </c>
      <c r="BM39" s="182">
        <f t="shared" si="48"/>
        <v>0</v>
      </c>
      <c r="BN39" s="183"/>
      <c r="BO39" s="184">
        <f t="shared" si="8"/>
        <v>0</v>
      </c>
      <c r="BP39" s="184">
        <f t="shared" si="9"/>
        <v>0</v>
      </c>
      <c r="BQ39" s="184">
        <f t="shared" si="10"/>
        <v>0</v>
      </c>
      <c r="BR39" s="184">
        <f t="shared" si="11"/>
        <v>0</v>
      </c>
      <c r="BS39" s="184">
        <f t="shared" si="12"/>
        <v>0</v>
      </c>
      <c r="BT39" s="184">
        <f t="shared" si="13"/>
        <v>0</v>
      </c>
      <c r="BU39" s="184">
        <f t="shared" si="14"/>
        <v>0</v>
      </c>
      <c r="BV39" s="184">
        <f t="shared" si="15"/>
        <v>0</v>
      </c>
    </row>
    <row r="40" spans="1:75" s="185" customFormat="1" ht="24" customHeight="1" x14ac:dyDescent="0.15">
      <c r="A40" s="176"/>
      <c r="B40" s="189"/>
      <c r="C40" s="380"/>
      <c r="D40" s="381"/>
      <c r="E40" s="382"/>
      <c r="F40" s="383"/>
      <c r="G40" s="383"/>
      <c r="H40" s="383"/>
      <c r="I40" s="383"/>
      <c r="J40" s="383"/>
      <c r="K40" s="533"/>
      <c r="L40" s="98"/>
      <c r="M40" s="93"/>
      <c r="N40" s="162"/>
      <c r="O40" s="385"/>
      <c r="P40" s="386"/>
      <c r="Q40" s="387"/>
      <c r="R40" s="188"/>
      <c r="S40" s="190"/>
      <c r="T40" s="190"/>
      <c r="U40" s="180">
        <f t="shared" si="16"/>
        <v>0</v>
      </c>
      <c r="V40" s="180">
        <f t="shared" si="17"/>
        <v>0</v>
      </c>
      <c r="W40" s="180">
        <f t="shared" si="18"/>
        <v>0</v>
      </c>
      <c r="X40" s="180">
        <f t="shared" si="19"/>
        <v>0</v>
      </c>
      <c r="Y40" s="180">
        <f t="shared" si="20"/>
        <v>0</v>
      </c>
      <c r="Z40" s="180">
        <f t="shared" si="21"/>
        <v>0</v>
      </c>
      <c r="AA40" s="180">
        <f t="shared" si="22"/>
        <v>0</v>
      </c>
      <c r="AB40" s="180">
        <f t="shared" si="23"/>
        <v>0</v>
      </c>
      <c r="AC40" s="181"/>
      <c r="AD40" s="180">
        <f t="shared" si="0"/>
        <v>0</v>
      </c>
      <c r="AE40" s="180">
        <f t="shared" si="1"/>
        <v>0</v>
      </c>
      <c r="AF40" s="180">
        <f t="shared" si="2"/>
        <v>0</v>
      </c>
      <c r="AG40" s="180">
        <f t="shared" si="3"/>
        <v>0</v>
      </c>
      <c r="AH40" s="180">
        <f t="shared" si="4"/>
        <v>0</v>
      </c>
      <c r="AI40" s="180">
        <f t="shared" si="5"/>
        <v>0</v>
      </c>
      <c r="AJ40" s="180">
        <f t="shared" si="6"/>
        <v>0</v>
      </c>
      <c r="AK40" s="180">
        <f t="shared" si="7"/>
        <v>0</v>
      </c>
      <c r="AL40" s="181"/>
      <c r="AM40" s="180">
        <f t="shared" si="24"/>
        <v>0</v>
      </c>
      <c r="AN40" s="180">
        <f t="shared" si="25"/>
        <v>0</v>
      </c>
      <c r="AO40" s="180">
        <f t="shared" si="26"/>
        <v>0</v>
      </c>
      <c r="AP40" s="180">
        <f t="shared" si="27"/>
        <v>0</v>
      </c>
      <c r="AQ40" s="180">
        <f t="shared" si="28"/>
        <v>0</v>
      </c>
      <c r="AR40" s="180">
        <f t="shared" si="29"/>
        <v>0</v>
      </c>
      <c r="AS40" s="180">
        <f t="shared" si="30"/>
        <v>0</v>
      </c>
      <c r="AT40" s="180">
        <f t="shared" si="31"/>
        <v>0</v>
      </c>
      <c r="AU40" s="181"/>
      <c r="AV40" s="180">
        <f t="shared" si="32"/>
        <v>0</v>
      </c>
      <c r="AW40" s="180">
        <f t="shared" si="33"/>
        <v>0</v>
      </c>
      <c r="AX40" s="180">
        <f t="shared" si="34"/>
        <v>0</v>
      </c>
      <c r="AY40" s="180">
        <f t="shared" si="35"/>
        <v>0</v>
      </c>
      <c r="AZ40" s="180">
        <f t="shared" si="36"/>
        <v>0</v>
      </c>
      <c r="BA40" s="180">
        <f t="shared" si="37"/>
        <v>0</v>
      </c>
      <c r="BB40" s="180">
        <f t="shared" si="38"/>
        <v>0</v>
      </c>
      <c r="BC40" s="180">
        <f t="shared" si="39"/>
        <v>0</v>
      </c>
      <c r="BD40" s="146"/>
      <c r="BE40" s="182">
        <f t="shared" si="40"/>
        <v>0</v>
      </c>
      <c r="BF40" s="182">
        <f t="shared" si="41"/>
        <v>0</v>
      </c>
      <c r="BG40" s="182">
        <f t="shared" si="42"/>
        <v>0</v>
      </c>
      <c r="BH40" s="182">
        <f t="shared" si="43"/>
        <v>0</v>
      </c>
      <c r="BI40" s="182">
        <f t="shared" si="44"/>
        <v>0</v>
      </c>
      <c r="BJ40" s="182">
        <f t="shared" si="45"/>
        <v>0</v>
      </c>
      <c r="BK40" s="182">
        <f t="shared" si="46"/>
        <v>0</v>
      </c>
      <c r="BL40" s="182">
        <f t="shared" si="47"/>
        <v>0</v>
      </c>
      <c r="BM40" s="182">
        <f t="shared" si="48"/>
        <v>0</v>
      </c>
      <c r="BN40" s="183"/>
      <c r="BO40" s="184">
        <f t="shared" si="8"/>
        <v>0</v>
      </c>
      <c r="BP40" s="184">
        <f t="shared" si="9"/>
        <v>0</v>
      </c>
      <c r="BQ40" s="184">
        <f t="shared" si="10"/>
        <v>0</v>
      </c>
      <c r="BR40" s="184">
        <f t="shared" si="11"/>
        <v>0</v>
      </c>
      <c r="BS40" s="184">
        <f t="shared" si="12"/>
        <v>0</v>
      </c>
      <c r="BT40" s="184">
        <f t="shared" si="13"/>
        <v>0</v>
      </c>
      <c r="BU40" s="184">
        <f t="shared" si="14"/>
        <v>0</v>
      </c>
      <c r="BV40" s="184">
        <f t="shared" si="15"/>
        <v>0</v>
      </c>
    </row>
    <row r="41" spans="1:75" s="185" customFormat="1" ht="24" customHeight="1" x14ac:dyDescent="0.15">
      <c r="A41" s="176"/>
      <c r="B41" s="189"/>
      <c r="C41" s="380"/>
      <c r="D41" s="381"/>
      <c r="E41" s="382"/>
      <c r="F41" s="383"/>
      <c r="G41" s="383"/>
      <c r="H41" s="383"/>
      <c r="I41" s="383"/>
      <c r="J41" s="383"/>
      <c r="K41" s="533"/>
      <c r="L41" s="98"/>
      <c r="M41" s="93"/>
      <c r="N41" s="162"/>
      <c r="O41" s="385"/>
      <c r="P41" s="386"/>
      <c r="Q41" s="387"/>
      <c r="R41" s="188"/>
      <c r="S41" s="99" t="s">
        <v>81</v>
      </c>
      <c r="T41" s="100"/>
      <c r="U41" s="180">
        <f t="shared" si="16"/>
        <v>0</v>
      </c>
      <c r="V41" s="180">
        <f t="shared" si="17"/>
        <v>0</v>
      </c>
      <c r="W41" s="180">
        <f t="shared" si="18"/>
        <v>0</v>
      </c>
      <c r="X41" s="180">
        <f t="shared" si="19"/>
        <v>0</v>
      </c>
      <c r="Y41" s="180">
        <f t="shared" si="20"/>
        <v>0</v>
      </c>
      <c r="Z41" s="180">
        <f t="shared" si="21"/>
        <v>0</v>
      </c>
      <c r="AA41" s="180">
        <f t="shared" si="22"/>
        <v>0</v>
      </c>
      <c r="AB41" s="180">
        <f t="shared" si="23"/>
        <v>0</v>
      </c>
      <c r="AC41" s="181"/>
      <c r="AD41" s="180">
        <f t="shared" si="0"/>
        <v>0</v>
      </c>
      <c r="AE41" s="180">
        <f t="shared" si="1"/>
        <v>0</v>
      </c>
      <c r="AF41" s="180">
        <f t="shared" si="2"/>
        <v>0</v>
      </c>
      <c r="AG41" s="180">
        <f t="shared" si="3"/>
        <v>0</v>
      </c>
      <c r="AH41" s="180">
        <f t="shared" si="4"/>
        <v>0</v>
      </c>
      <c r="AI41" s="180">
        <f t="shared" si="5"/>
        <v>0</v>
      </c>
      <c r="AJ41" s="180">
        <f t="shared" si="6"/>
        <v>0</v>
      </c>
      <c r="AK41" s="180">
        <f t="shared" si="7"/>
        <v>0</v>
      </c>
      <c r="AL41" s="181"/>
      <c r="AM41" s="180">
        <f t="shared" si="24"/>
        <v>0</v>
      </c>
      <c r="AN41" s="180">
        <f t="shared" si="25"/>
        <v>0</v>
      </c>
      <c r="AO41" s="180">
        <f t="shared" si="26"/>
        <v>0</v>
      </c>
      <c r="AP41" s="180">
        <f t="shared" si="27"/>
        <v>0</v>
      </c>
      <c r="AQ41" s="180">
        <f t="shared" si="28"/>
        <v>0</v>
      </c>
      <c r="AR41" s="180">
        <f t="shared" si="29"/>
        <v>0</v>
      </c>
      <c r="AS41" s="180">
        <f t="shared" si="30"/>
        <v>0</v>
      </c>
      <c r="AT41" s="180">
        <f t="shared" si="31"/>
        <v>0</v>
      </c>
      <c r="AU41" s="181"/>
      <c r="AV41" s="180">
        <f t="shared" si="32"/>
        <v>0</v>
      </c>
      <c r="AW41" s="180">
        <f t="shared" si="33"/>
        <v>0</v>
      </c>
      <c r="AX41" s="180">
        <f t="shared" si="34"/>
        <v>0</v>
      </c>
      <c r="AY41" s="180">
        <f t="shared" si="35"/>
        <v>0</v>
      </c>
      <c r="AZ41" s="180">
        <f t="shared" si="36"/>
        <v>0</v>
      </c>
      <c r="BA41" s="180">
        <f t="shared" si="37"/>
        <v>0</v>
      </c>
      <c r="BB41" s="180">
        <f t="shared" si="38"/>
        <v>0</v>
      </c>
      <c r="BC41" s="180">
        <f t="shared" si="39"/>
        <v>0</v>
      </c>
      <c r="BD41" s="146"/>
      <c r="BE41" s="182">
        <f t="shared" si="40"/>
        <v>0</v>
      </c>
      <c r="BF41" s="182">
        <f t="shared" si="41"/>
        <v>0</v>
      </c>
      <c r="BG41" s="182">
        <f t="shared" si="42"/>
        <v>0</v>
      </c>
      <c r="BH41" s="182">
        <f t="shared" si="43"/>
        <v>0</v>
      </c>
      <c r="BI41" s="182">
        <f t="shared" si="44"/>
        <v>0</v>
      </c>
      <c r="BJ41" s="182">
        <f t="shared" si="45"/>
        <v>0</v>
      </c>
      <c r="BK41" s="182">
        <f t="shared" si="46"/>
        <v>0</v>
      </c>
      <c r="BL41" s="182">
        <f t="shared" si="47"/>
        <v>0</v>
      </c>
      <c r="BM41" s="182">
        <f t="shared" si="48"/>
        <v>0</v>
      </c>
      <c r="BN41" s="183"/>
      <c r="BO41" s="184">
        <f t="shared" si="8"/>
        <v>0</v>
      </c>
      <c r="BP41" s="184">
        <f t="shared" si="9"/>
        <v>0</v>
      </c>
      <c r="BQ41" s="184">
        <f t="shared" si="10"/>
        <v>0</v>
      </c>
      <c r="BR41" s="184">
        <f t="shared" si="11"/>
        <v>0</v>
      </c>
      <c r="BS41" s="184">
        <f t="shared" si="12"/>
        <v>0</v>
      </c>
      <c r="BT41" s="184">
        <f t="shared" si="13"/>
        <v>0</v>
      </c>
      <c r="BU41" s="184">
        <f t="shared" si="14"/>
        <v>0</v>
      </c>
      <c r="BV41" s="184">
        <f t="shared" si="15"/>
        <v>0</v>
      </c>
    </row>
    <row r="42" spans="1:75" s="185" customFormat="1" ht="24" customHeight="1" x14ac:dyDescent="0.15">
      <c r="A42" s="176"/>
      <c r="B42" s="191"/>
      <c r="C42" s="380"/>
      <c r="D42" s="381"/>
      <c r="E42" s="382"/>
      <c r="F42" s="383"/>
      <c r="G42" s="383"/>
      <c r="H42" s="383"/>
      <c r="I42" s="383"/>
      <c r="J42" s="383"/>
      <c r="K42" s="533"/>
      <c r="L42" s="98"/>
      <c r="M42" s="93"/>
      <c r="N42" s="162"/>
      <c r="O42" s="388"/>
      <c r="P42" s="389"/>
      <c r="Q42" s="390"/>
      <c r="R42" s="188"/>
      <c r="S42" s="102" t="s">
        <v>82</v>
      </c>
      <c r="T42" s="103"/>
      <c r="U42" s="180">
        <f t="shared" si="16"/>
        <v>0</v>
      </c>
      <c r="V42" s="180">
        <f t="shared" si="17"/>
        <v>0</v>
      </c>
      <c r="W42" s="180">
        <f t="shared" si="18"/>
        <v>0</v>
      </c>
      <c r="X42" s="180">
        <f t="shared" si="19"/>
        <v>0</v>
      </c>
      <c r="Y42" s="180">
        <f t="shared" si="20"/>
        <v>0</v>
      </c>
      <c r="Z42" s="180">
        <f t="shared" si="21"/>
        <v>0</v>
      </c>
      <c r="AA42" s="180">
        <f t="shared" si="22"/>
        <v>0</v>
      </c>
      <c r="AB42" s="180">
        <f t="shared" si="23"/>
        <v>0</v>
      </c>
      <c r="AC42" s="181"/>
      <c r="AD42" s="180">
        <f t="shared" si="0"/>
        <v>0</v>
      </c>
      <c r="AE42" s="180">
        <f t="shared" si="1"/>
        <v>0</v>
      </c>
      <c r="AF42" s="180">
        <f t="shared" si="2"/>
        <v>0</v>
      </c>
      <c r="AG42" s="180">
        <f t="shared" si="3"/>
        <v>0</v>
      </c>
      <c r="AH42" s="180">
        <f t="shared" si="4"/>
        <v>0</v>
      </c>
      <c r="AI42" s="180">
        <f t="shared" si="5"/>
        <v>0</v>
      </c>
      <c r="AJ42" s="180">
        <f t="shared" si="6"/>
        <v>0</v>
      </c>
      <c r="AK42" s="180">
        <f t="shared" si="7"/>
        <v>0</v>
      </c>
      <c r="AL42" s="181"/>
      <c r="AM42" s="180">
        <f t="shared" si="24"/>
        <v>0</v>
      </c>
      <c r="AN42" s="180">
        <f t="shared" si="25"/>
        <v>0</v>
      </c>
      <c r="AO42" s="180">
        <f t="shared" si="26"/>
        <v>0</v>
      </c>
      <c r="AP42" s="180">
        <f t="shared" si="27"/>
        <v>0</v>
      </c>
      <c r="AQ42" s="180">
        <f t="shared" si="28"/>
        <v>0</v>
      </c>
      <c r="AR42" s="180">
        <f t="shared" si="29"/>
        <v>0</v>
      </c>
      <c r="AS42" s="180">
        <f t="shared" si="30"/>
        <v>0</v>
      </c>
      <c r="AT42" s="180">
        <f t="shared" si="31"/>
        <v>0</v>
      </c>
      <c r="AU42" s="181"/>
      <c r="AV42" s="180">
        <f t="shared" si="32"/>
        <v>0</v>
      </c>
      <c r="AW42" s="180">
        <f t="shared" si="33"/>
        <v>0</v>
      </c>
      <c r="AX42" s="180">
        <f t="shared" si="34"/>
        <v>0</v>
      </c>
      <c r="AY42" s="180">
        <f t="shared" si="35"/>
        <v>0</v>
      </c>
      <c r="AZ42" s="180">
        <f t="shared" si="36"/>
        <v>0</v>
      </c>
      <c r="BA42" s="180">
        <f t="shared" si="37"/>
        <v>0</v>
      </c>
      <c r="BB42" s="180">
        <f t="shared" si="38"/>
        <v>0</v>
      </c>
      <c r="BC42" s="180">
        <f t="shared" si="39"/>
        <v>0</v>
      </c>
      <c r="BD42" s="157"/>
      <c r="BE42" s="182">
        <f t="shared" si="40"/>
        <v>0</v>
      </c>
      <c r="BF42" s="182">
        <f t="shared" si="41"/>
        <v>0</v>
      </c>
      <c r="BG42" s="182">
        <f t="shared" si="42"/>
        <v>0</v>
      </c>
      <c r="BH42" s="182">
        <f t="shared" si="43"/>
        <v>0</v>
      </c>
      <c r="BI42" s="182">
        <f t="shared" si="44"/>
        <v>0</v>
      </c>
      <c r="BJ42" s="182">
        <f t="shared" si="45"/>
        <v>0</v>
      </c>
      <c r="BK42" s="182">
        <f t="shared" si="46"/>
        <v>0</v>
      </c>
      <c r="BL42" s="182">
        <f t="shared" si="47"/>
        <v>0</v>
      </c>
      <c r="BM42" s="182">
        <f t="shared" si="48"/>
        <v>0</v>
      </c>
      <c r="BN42" s="183"/>
      <c r="BO42" s="184">
        <f t="shared" si="8"/>
        <v>0</v>
      </c>
      <c r="BP42" s="184">
        <f t="shared" si="9"/>
        <v>0</v>
      </c>
      <c r="BQ42" s="184">
        <f t="shared" si="10"/>
        <v>0</v>
      </c>
      <c r="BR42" s="184">
        <f t="shared" si="11"/>
        <v>0</v>
      </c>
      <c r="BS42" s="184">
        <f t="shared" si="12"/>
        <v>0</v>
      </c>
      <c r="BT42" s="184">
        <f t="shared" si="13"/>
        <v>0</v>
      </c>
      <c r="BU42" s="184">
        <f t="shared" si="14"/>
        <v>0</v>
      </c>
      <c r="BV42" s="184">
        <f t="shared" si="15"/>
        <v>0</v>
      </c>
    </row>
    <row r="43" spans="1:75" s="185" customFormat="1" ht="12.75" customHeight="1" x14ac:dyDescent="0.15">
      <c r="A43" s="176"/>
      <c r="B43" s="176"/>
      <c r="C43" s="192"/>
      <c r="D43" s="192"/>
      <c r="E43" s="192"/>
      <c r="F43" s="192"/>
      <c r="G43" s="192"/>
      <c r="H43" s="192"/>
      <c r="I43" s="192"/>
      <c r="J43" s="193"/>
      <c r="K43" s="192"/>
      <c r="L43" s="192"/>
      <c r="M43" s="192"/>
      <c r="N43" s="192"/>
      <c r="O43" s="192"/>
      <c r="P43" s="192"/>
      <c r="Q43" s="192"/>
      <c r="R43" s="192"/>
      <c r="S43" s="194">
        <f>COUNTA($C$15:$C$42)</f>
        <v>0</v>
      </c>
      <c r="T43" s="194"/>
      <c r="U43" s="195">
        <f>SUM(U15:U42)</f>
        <v>0</v>
      </c>
      <c r="V43" s="195">
        <f t="shared" ref="V43:AB43" si="49">SUM(V15:V42)</f>
        <v>0</v>
      </c>
      <c r="W43" s="195">
        <f t="shared" si="49"/>
        <v>0</v>
      </c>
      <c r="X43" s="195">
        <f t="shared" si="49"/>
        <v>0</v>
      </c>
      <c r="Y43" s="195">
        <f t="shared" si="49"/>
        <v>0</v>
      </c>
      <c r="Z43" s="195">
        <f t="shared" si="49"/>
        <v>0</v>
      </c>
      <c r="AA43" s="195">
        <f t="shared" si="49"/>
        <v>0</v>
      </c>
      <c r="AB43" s="195">
        <f t="shared" si="49"/>
        <v>0</v>
      </c>
      <c r="AC43" s="195"/>
      <c r="AD43" s="195">
        <f>SUM(AD15:AD42)</f>
        <v>0</v>
      </c>
      <c r="AE43" s="195">
        <f t="shared" ref="AE43:AK43" si="50">SUM(AE15:AE42)</f>
        <v>0</v>
      </c>
      <c r="AF43" s="195">
        <f t="shared" si="50"/>
        <v>0</v>
      </c>
      <c r="AG43" s="195">
        <f t="shared" si="50"/>
        <v>0</v>
      </c>
      <c r="AH43" s="195">
        <f t="shared" si="50"/>
        <v>0</v>
      </c>
      <c r="AI43" s="195">
        <f t="shared" si="50"/>
        <v>0</v>
      </c>
      <c r="AJ43" s="195">
        <f t="shared" si="50"/>
        <v>0</v>
      </c>
      <c r="AK43" s="195">
        <f t="shared" si="50"/>
        <v>0</v>
      </c>
      <c r="AL43" s="195"/>
      <c r="AM43" s="195">
        <f>SUM(AM15:AM42)</f>
        <v>0</v>
      </c>
      <c r="AN43" s="195">
        <f t="shared" ref="AN43:AT43" si="51">SUM(AN15:AN42)</f>
        <v>0</v>
      </c>
      <c r="AO43" s="195">
        <f t="shared" si="51"/>
        <v>0</v>
      </c>
      <c r="AP43" s="195">
        <f t="shared" si="51"/>
        <v>0</v>
      </c>
      <c r="AQ43" s="195">
        <f t="shared" si="51"/>
        <v>0</v>
      </c>
      <c r="AR43" s="195">
        <f t="shared" si="51"/>
        <v>0</v>
      </c>
      <c r="AS43" s="195">
        <f t="shared" si="51"/>
        <v>0</v>
      </c>
      <c r="AT43" s="195">
        <f t="shared" si="51"/>
        <v>0</v>
      </c>
      <c r="AU43" s="195"/>
      <c r="AV43" s="195">
        <f>SUM(AV15:AV42)</f>
        <v>0</v>
      </c>
      <c r="AW43" s="195">
        <f t="shared" ref="AW43:BC43" si="52">SUM(AW15:AW42)</f>
        <v>0</v>
      </c>
      <c r="AX43" s="195">
        <f t="shared" si="52"/>
        <v>0</v>
      </c>
      <c r="AY43" s="195">
        <f t="shared" si="52"/>
        <v>0</v>
      </c>
      <c r="AZ43" s="195">
        <f t="shared" si="52"/>
        <v>0</v>
      </c>
      <c r="BA43" s="195">
        <f>SUM(BA15:BA42)</f>
        <v>0</v>
      </c>
      <c r="BB43" s="195">
        <f t="shared" si="52"/>
        <v>0</v>
      </c>
      <c r="BC43" s="195">
        <f t="shared" si="52"/>
        <v>0</v>
      </c>
      <c r="BD43" s="220"/>
      <c r="BE43" s="196"/>
      <c r="BF43" s="195">
        <f>SUM(BF15:BF42)</f>
        <v>0</v>
      </c>
      <c r="BG43" s="195">
        <f t="shared" ref="BG43:BM43" si="53">SUM(BG15:BG42)</f>
        <v>0</v>
      </c>
      <c r="BH43" s="195">
        <f t="shared" si="53"/>
        <v>0</v>
      </c>
      <c r="BI43" s="195">
        <f t="shared" si="53"/>
        <v>0</v>
      </c>
      <c r="BJ43" s="195">
        <f t="shared" si="53"/>
        <v>0</v>
      </c>
      <c r="BK43" s="195">
        <f t="shared" si="53"/>
        <v>0</v>
      </c>
      <c r="BL43" s="195">
        <f t="shared" si="53"/>
        <v>0</v>
      </c>
      <c r="BM43" s="195">
        <f t="shared" si="53"/>
        <v>0</v>
      </c>
      <c r="BN43" s="197">
        <f>SUM(U43:BM43)</f>
        <v>0</v>
      </c>
      <c r="BO43" s="198">
        <f t="shared" ref="BO43:BV43" si="54">SUM(BO15:BO42)</f>
        <v>0</v>
      </c>
      <c r="BP43" s="198">
        <f t="shared" si="54"/>
        <v>0</v>
      </c>
      <c r="BQ43" s="198">
        <f t="shared" si="54"/>
        <v>0</v>
      </c>
      <c r="BR43" s="198">
        <f t="shared" si="54"/>
        <v>0</v>
      </c>
      <c r="BS43" s="198">
        <f t="shared" si="54"/>
        <v>0</v>
      </c>
      <c r="BT43" s="198">
        <f t="shared" si="54"/>
        <v>0</v>
      </c>
      <c r="BU43" s="198">
        <f t="shared" si="54"/>
        <v>0</v>
      </c>
      <c r="BV43" s="198">
        <f t="shared" si="54"/>
        <v>0</v>
      </c>
      <c r="BW43" s="199">
        <f>SUM(BO43:BV43)</f>
        <v>0</v>
      </c>
    </row>
    <row r="44" spans="1:75" s="185" customFormat="1" ht="12" customHeight="1" x14ac:dyDescent="0.15">
      <c r="A44" s="176"/>
      <c r="B44" s="534" t="s">
        <v>112</v>
      </c>
      <c r="C44" s="534"/>
      <c r="D44" s="534"/>
      <c r="E44" s="534"/>
      <c r="F44" s="192"/>
      <c r="G44" s="192"/>
      <c r="H44" s="192"/>
      <c r="I44" s="192"/>
      <c r="J44" s="193"/>
      <c r="K44" s="192"/>
      <c r="L44" s="192"/>
      <c r="M44" s="192"/>
      <c r="N44" s="192"/>
      <c r="O44" s="192"/>
      <c r="P44" s="192"/>
      <c r="Q44" s="192"/>
      <c r="R44" s="192"/>
      <c r="S44" s="102" t="s">
        <v>83</v>
      </c>
      <c r="T44" s="103"/>
      <c r="U44" s="200"/>
      <c r="V44" s="200"/>
      <c r="W44" s="200"/>
      <c r="X44" s="200"/>
      <c r="Y44" s="200"/>
      <c r="Z44" s="200"/>
      <c r="AA44" s="200"/>
      <c r="AB44" s="200"/>
      <c r="AC44" s="200"/>
      <c r="AD44" s="200"/>
      <c r="AE44" s="200"/>
      <c r="AF44" s="200"/>
      <c r="AG44" s="200"/>
      <c r="AH44" s="200"/>
      <c r="AI44" s="200"/>
      <c r="AJ44" s="200"/>
      <c r="AK44" s="200"/>
      <c r="AL44" s="200"/>
      <c r="AM44" s="200"/>
      <c r="AN44" s="200"/>
      <c r="AO44" s="200"/>
      <c r="AP44" s="200"/>
      <c r="AQ44" s="200"/>
      <c r="AR44" s="200"/>
      <c r="AS44" s="200"/>
      <c r="AT44" s="200"/>
      <c r="AU44" s="200"/>
      <c r="AV44" s="200"/>
      <c r="AW44" s="200"/>
      <c r="AX44" s="200"/>
      <c r="AY44" s="200"/>
      <c r="AZ44" s="200"/>
      <c r="BA44" s="200"/>
      <c r="BB44" s="200"/>
      <c r="BC44" s="200"/>
      <c r="BD44" s="200"/>
      <c r="BE44" s="200"/>
      <c r="BF44" s="200"/>
      <c r="BG44" s="200"/>
      <c r="BH44" s="200"/>
      <c r="BI44" s="200"/>
      <c r="BJ44" s="200"/>
      <c r="BK44" s="200"/>
      <c r="BL44" s="200"/>
      <c r="BM44" s="200"/>
      <c r="BN44" s="183"/>
      <c r="BO44" s="200"/>
      <c r="BP44" s="200"/>
      <c r="BQ44" s="200"/>
      <c r="BR44" s="200"/>
      <c r="BS44" s="200"/>
      <c r="BT44" s="183"/>
    </row>
    <row r="45" spans="1:75" s="185" customFormat="1" ht="28.5" customHeight="1" x14ac:dyDescent="0.15">
      <c r="A45" s="201"/>
      <c r="B45" s="363" t="s">
        <v>63</v>
      </c>
      <c r="C45" s="364"/>
      <c r="D45" s="364"/>
      <c r="E45" s="364"/>
      <c r="F45" s="364">
        <f>S45</f>
        <v>0</v>
      </c>
      <c r="G45" s="531" t="s">
        <v>14</v>
      </c>
      <c r="H45" s="202" t="s">
        <v>15</v>
      </c>
      <c r="I45" s="203">
        <f>SUM(BO43:BR43)</f>
        <v>0</v>
      </c>
      <c r="J45" s="204" t="s">
        <v>14</v>
      </c>
      <c r="K45" s="205" t="s">
        <v>89</v>
      </c>
      <c r="L45" s="203">
        <f>$BU$43</f>
        <v>0</v>
      </c>
      <c r="M45" s="206" t="s">
        <v>16</v>
      </c>
      <c r="N45" s="526" t="s">
        <v>91</v>
      </c>
      <c r="O45" s="364"/>
      <c r="P45" s="364">
        <f>S43</f>
        <v>0</v>
      </c>
      <c r="Q45" s="529" t="s">
        <v>84</v>
      </c>
      <c r="R45" s="176"/>
      <c r="S45" s="207">
        <f>SUM($N$15:$N$42)</f>
        <v>0</v>
      </c>
      <c r="T45" s="208"/>
      <c r="BN45" s="209"/>
      <c r="BT45" s="209"/>
    </row>
    <row r="46" spans="1:75" s="185" customFormat="1" ht="30" customHeight="1" x14ac:dyDescent="0.15">
      <c r="A46" s="210"/>
      <c r="B46" s="551"/>
      <c r="C46" s="528"/>
      <c r="D46" s="528"/>
      <c r="E46" s="528"/>
      <c r="F46" s="528"/>
      <c r="G46" s="532"/>
      <c r="H46" s="211" t="s">
        <v>64</v>
      </c>
      <c r="I46" s="212">
        <f>SUM(BS43:BT43)</f>
        <v>0</v>
      </c>
      <c r="J46" s="213" t="s">
        <v>16</v>
      </c>
      <c r="K46" s="214" t="s">
        <v>40</v>
      </c>
      <c r="L46" s="215">
        <f>$BV$43</f>
        <v>0</v>
      </c>
      <c r="M46" s="153" t="s">
        <v>16</v>
      </c>
      <c r="N46" s="527"/>
      <c r="O46" s="528"/>
      <c r="P46" s="528"/>
      <c r="Q46" s="530"/>
      <c r="R46" s="146"/>
      <c r="BN46" s="209"/>
      <c r="BT46" s="209"/>
    </row>
    <row r="47" spans="1:75" s="185" customFormat="1" x14ac:dyDescent="0.15">
      <c r="B47" s="216"/>
      <c r="C47" s="103"/>
      <c r="D47" s="103"/>
      <c r="E47" s="103"/>
      <c r="F47" s="103"/>
      <c r="G47" s="103"/>
      <c r="H47" s="103"/>
      <c r="I47" s="103"/>
      <c r="J47" s="103"/>
      <c r="BN47" s="209"/>
      <c r="BT47" s="209"/>
    </row>
    <row r="48" spans="1:75" x14ac:dyDescent="0.15">
      <c r="B48" s="217" t="s">
        <v>138</v>
      </c>
      <c r="C48" s="218"/>
      <c r="D48" s="218"/>
      <c r="E48" s="218"/>
      <c r="F48" s="218"/>
      <c r="G48" s="218"/>
      <c r="H48" s="218"/>
      <c r="I48" s="218"/>
      <c r="J48" s="218"/>
    </row>
    <row r="49" spans="2:10" x14ac:dyDescent="0.15">
      <c r="B49" s="217" t="s">
        <v>125</v>
      </c>
      <c r="C49" s="218"/>
      <c r="D49" s="218">
        <f>記録簿４月!$S$43</f>
        <v>0</v>
      </c>
      <c r="E49" s="219" t="s">
        <v>137</v>
      </c>
      <c r="G49" s="218"/>
      <c r="H49" s="218"/>
      <c r="I49" s="218"/>
      <c r="J49" s="218"/>
    </row>
    <row r="50" spans="2:10" x14ac:dyDescent="0.15">
      <c r="B50" s="217" t="s">
        <v>126</v>
      </c>
      <c r="C50" s="218"/>
      <c r="D50" s="218">
        <f>'５月 '!$S$43</f>
        <v>0</v>
      </c>
      <c r="E50" s="219" t="s">
        <v>137</v>
      </c>
      <c r="G50" s="218"/>
      <c r="H50" s="218"/>
      <c r="I50" s="218"/>
      <c r="J50" s="218"/>
    </row>
    <row r="51" spans="2:10" x14ac:dyDescent="0.15">
      <c r="B51" s="217" t="s">
        <v>127</v>
      </c>
      <c r="C51" s="218"/>
      <c r="D51" s="218">
        <f>'６月 '!$S$43</f>
        <v>0</v>
      </c>
      <c r="E51" s="219" t="s">
        <v>136</v>
      </c>
      <c r="G51" s="218"/>
      <c r="H51" s="218"/>
      <c r="I51" s="218"/>
      <c r="J51" s="218"/>
    </row>
    <row r="52" spans="2:10" x14ac:dyDescent="0.15">
      <c r="B52" s="217" t="s">
        <v>128</v>
      </c>
      <c r="C52" s="218"/>
      <c r="D52" s="218">
        <f>'７月'!$S$43</f>
        <v>0</v>
      </c>
      <c r="E52" s="219" t="s">
        <v>136</v>
      </c>
      <c r="G52" s="218"/>
      <c r="H52" s="218"/>
      <c r="I52" s="218"/>
      <c r="J52" s="218"/>
    </row>
    <row r="53" spans="2:10" x14ac:dyDescent="0.15">
      <c r="B53" s="217" t="s">
        <v>129</v>
      </c>
      <c r="D53" s="163">
        <f>'８月 '!$S$43</f>
        <v>0</v>
      </c>
      <c r="E53" s="219" t="s">
        <v>136</v>
      </c>
    </row>
    <row r="54" spans="2:10" x14ac:dyDescent="0.15">
      <c r="B54" s="217" t="s">
        <v>130</v>
      </c>
      <c r="D54" s="163">
        <f>'９月 '!$S$43</f>
        <v>0</v>
      </c>
      <c r="E54" s="219" t="s">
        <v>136</v>
      </c>
      <c r="F54" s="163" t="s">
        <v>139</v>
      </c>
      <c r="G54" s="163">
        <f>SUM(D49:D54)</f>
        <v>0</v>
      </c>
      <c r="H54" s="163" t="s">
        <v>137</v>
      </c>
    </row>
    <row r="55" spans="2:10" x14ac:dyDescent="0.15">
      <c r="B55" s="217" t="s">
        <v>131</v>
      </c>
      <c r="D55" s="163">
        <f>'10月 '!$S$43</f>
        <v>0</v>
      </c>
      <c r="E55" s="219" t="s">
        <v>136</v>
      </c>
    </row>
    <row r="56" spans="2:10" x14ac:dyDescent="0.15">
      <c r="B56" s="217" t="s">
        <v>132</v>
      </c>
      <c r="D56" s="163">
        <f>'11月 '!$S$43</f>
        <v>0</v>
      </c>
      <c r="E56" s="219" t="s">
        <v>136</v>
      </c>
    </row>
    <row r="57" spans="2:10" x14ac:dyDescent="0.15">
      <c r="B57" s="217" t="s">
        <v>133</v>
      </c>
      <c r="D57" s="163">
        <f>'12月'!$S$43</f>
        <v>0</v>
      </c>
      <c r="E57" s="219" t="s">
        <v>136</v>
      </c>
    </row>
    <row r="58" spans="2:10" x14ac:dyDescent="0.15">
      <c r="B58" s="217" t="s">
        <v>134</v>
      </c>
      <c r="D58" s="163">
        <f>'１月'!$S$43</f>
        <v>0</v>
      </c>
      <c r="E58" s="219" t="s">
        <v>136</v>
      </c>
    </row>
    <row r="59" spans="2:10" x14ac:dyDescent="0.15">
      <c r="B59" s="217" t="s">
        <v>135</v>
      </c>
      <c r="D59" s="163">
        <f>'２月'!$S$43</f>
        <v>0</v>
      </c>
      <c r="E59" s="219" t="s">
        <v>136</v>
      </c>
      <c r="F59" s="163" t="s">
        <v>140</v>
      </c>
      <c r="G59" s="163">
        <f>SUM(D55:D59)</f>
        <v>0</v>
      </c>
      <c r="H59" s="163" t="s">
        <v>137</v>
      </c>
    </row>
    <row r="60" spans="2:10" x14ac:dyDescent="0.15">
      <c r="F60" s="163" t="s">
        <v>141</v>
      </c>
      <c r="G60" s="163">
        <f>SUM(G54:G59)</f>
        <v>0</v>
      </c>
      <c r="H60" s="163" t="s">
        <v>137</v>
      </c>
    </row>
  </sheetData>
  <sheetProtection sheet="1" scenarios="1" formatCells="0" formatRows="0" selectLockedCells="1"/>
  <protectedRanges>
    <protectedRange password="CECB" sqref="E13 O13:P13 O14:Q14 B13:D14 E14:J14 G13:I13 K13:N14 O15:P42" name="範囲1_2_1"/>
    <protectedRange password="CECB" sqref="R12 B11:Q11" name="範囲1_1_1_2"/>
    <protectedRange password="CECB" sqref="B12:Q12" name="範囲1_1_1_1_1"/>
    <protectedRange password="CECB" sqref="B6 B7:E9 K6:K9 L7:L9" name="範囲1_1_1_2_1"/>
    <protectedRange password="CECB" sqref="B4" name="範囲1_1_1_2_2"/>
  </protectedRanges>
  <mergeCells count="165">
    <mergeCell ref="Q45:Q46"/>
    <mergeCell ref="B44:E44"/>
    <mergeCell ref="B45:E46"/>
    <mergeCell ref="F45:F46"/>
    <mergeCell ref="G45:G46"/>
    <mergeCell ref="N45:O46"/>
    <mergeCell ref="P45:P46"/>
    <mergeCell ref="C41:D41"/>
    <mergeCell ref="E41:K41"/>
    <mergeCell ref="O41:Q41"/>
    <mergeCell ref="C42:D42"/>
    <mergeCell ref="E42:K42"/>
    <mergeCell ref="O42:Q42"/>
    <mergeCell ref="C39:D39"/>
    <mergeCell ref="E39:K39"/>
    <mergeCell ref="O39:Q39"/>
    <mergeCell ref="C40:D40"/>
    <mergeCell ref="E40:K40"/>
    <mergeCell ref="O40:Q40"/>
    <mergeCell ref="C37:D37"/>
    <mergeCell ref="E37:K37"/>
    <mergeCell ref="O37:Q37"/>
    <mergeCell ref="C38:D38"/>
    <mergeCell ref="E38:K38"/>
    <mergeCell ref="O38:Q38"/>
    <mergeCell ref="C35:D35"/>
    <mergeCell ref="E35:K35"/>
    <mergeCell ref="O35:Q35"/>
    <mergeCell ref="C36:D36"/>
    <mergeCell ref="E36:K36"/>
    <mergeCell ref="O36:Q36"/>
    <mergeCell ref="C33:D33"/>
    <mergeCell ref="E33:K33"/>
    <mergeCell ref="O33:Q33"/>
    <mergeCell ref="C34:D34"/>
    <mergeCell ref="E34:K34"/>
    <mergeCell ref="O34:Q34"/>
    <mergeCell ref="C31:D31"/>
    <mergeCell ref="E31:K31"/>
    <mergeCell ref="O31:Q31"/>
    <mergeCell ref="C32:D32"/>
    <mergeCell ref="E32:K32"/>
    <mergeCell ref="O32:Q32"/>
    <mergeCell ref="C29:D29"/>
    <mergeCell ref="E29:K29"/>
    <mergeCell ref="O29:Q29"/>
    <mergeCell ref="C30:D30"/>
    <mergeCell ref="E30:K30"/>
    <mergeCell ref="O30:Q30"/>
    <mergeCell ref="C27:D27"/>
    <mergeCell ref="E27:K27"/>
    <mergeCell ref="O27:Q27"/>
    <mergeCell ref="C28:D28"/>
    <mergeCell ref="E28:K28"/>
    <mergeCell ref="O28:Q28"/>
    <mergeCell ref="C25:D25"/>
    <mergeCell ref="E25:K25"/>
    <mergeCell ref="O25:Q25"/>
    <mergeCell ref="C26:D26"/>
    <mergeCell ref="E26:K26"/>
    <mergeCell ref="O26:Q26"/>
    <mergeCell ref="C23:D23"/>
    <mergeCell ref="E23:K23"/>
    <mergeCell ref="O23:Q23"/>
    <mergeCell ref="C24:D24"/>
    <mergeCell ref="E24:K24"/>
    <mergeCell ref="O24:Q24"/>
    <mergeCell ref="C21:D21"/>
    <mergeCell ref="E21:K21"/>
    <mergeCell ref="O21:Q21"/>
    <mergeCell ref="C22:D22"/>
    <mergeCell ref="E22:K22"/>
    <mergeCell ref="O22:Q22"/>
    <mergeCell ref="C19:D19"/>
    <mergeCell ref="E19:K19"/>
    <mergeCell ref="O19:Q19"/>
    <mergeCell ref="C20:D20"/>
    <mergeCell ref="E20:K20"/>
    <mergeCell ref="O20:Q20"/>
    <mergeCell ref="C17:D17"/>
    <mergeCell ref="E17:K17"/>
    <mergeCell ref="O17:Q17"/>
    <mergeCell ref="C18:D18"/>
    <mergeCell ref="E18:K18"/>
    <mergeCell ref="O18:Q18"/>
    <mergeCell ref="C15:D15"/>
    <mergeCell ref="E15:K15"/>
    <mergeCell ref="O15:Q15"/>
    <mergeCell ref="C16:D16"/>
    <mergeCell ref="E16:K16"/>
    <mergeCell ref="O16:Q16"/>
    <mergeCell ref="BT11:BT14"/>
    <mergeCell ref="BU11:BU14"/>
    <mergeCell ref="BV11:BV14"/>
    <mergeCell ref="B12:Q12"/>
    <mergeCell ref="B13:B14"/>
    <mergeCell ref="C13:D14"/>
    <mergeCell ref="E13:K14"/>
    <mergeCell ref="L13:L14"/>
    <mergeCell ref="M13:N13"/>
    <mergeCell ref="O13:Q14"/>
    <mergeCell ref="AK11:AK12"/>
    <mergeCell ref="BO11:BO14"/>
    <mergeCell ref="BP11:BP14"/>
    <mergeCell ref="BQ11:BQ14"/>
    <mergeCell ref="BR11:BR14"/>
    <mergeCell ref="BS11:BS14"/>
    <mergeCell ref="AE11:AE12"/>
    <mergeCell ref="AF11:AF12"/>
    <mergeCell ref="BG9:BG12"/>
    <mergeCell ref="BH9:BH12"/>
    <mergeCell ref="BI9:BI12"/>
    <mergeCell ref="BJ9:BJ12"/>
    <mergeCell ref="BK9:BK12"/>
    <mergeCell ref="AX9:AX12"/>
    <mergeCell ref="AY9:AY12"/>
    <mergeCell ref="AZ9:AZ12"/>
    <mergeCell ref="BA9:BA12"/>
    <mergeCell ref="BB9:BB12"/>
    <mergeCell ref="BC9:BC12"/>
    <mergeCell ref="V11:V12"/>
    <mergeCell ref="W11:W12"/>
    <mergeCell ref="X11:X12"/>
    <mergeCell ref="Y11:Y12"/>
    <mergeCell ref="BF9:BF12"/>
    <mergeCell ref="AR8:AR12"/>
    <mergeCell ref="AS8:AS12"/>
    <mergeCell ref="AT8:AT12"/>
    <mergeCell ref="N8:Q9"/>
    <mergeCell ref="BN8:BN12"/>
    <mergeCell ref="D9:E9"/>
    <mergeCell ref="F9:J9"/>
    <mergeCell ref="AV9:AV12"/>
    <mergeCell ref="AW9:AW12"/>
    <mergeCell ref="AM8:AM12"/>
    <mergeCell ref="AN8:AN12"/>
    <mergeCell ref="AO8:AO12"/>
    <mergeCell ref="AP8:AP12"/>
    <mergeCell ref="AQ8:AQ12"/>
    <mergeCell ref="Z11:Z12"/>
    <mergeCell ref="AA11:AA12"/>
    <mergeCell ref="AB11:AB12"/>
    <mergeCell ref="AD11:AD12"/>
    <mergeCell ref="AG11:AG12"/>
    <mergeCell ref="AH11:AH12"/>
    <mergeCell ref="AI11:AI12"/>
    <mergeCell ref="AJ11:AJ12"/>
    <mergeCell ref="BL9:BL12"/>
    <mergeCell ref="BM9:BM12"/>
    <mergeCell ref="B11:O11"/>
    <mergeCell ref="P11:Q11"/>
    <mergeCell ref="S11:S14"/>
    <mergeCell ref="U11:U12"/>
    <mergeCell ref="B4:Q4"/>
    <mergeCell ref="B6:C6"/>
    <mergeCell ref="D6:J6"/>
    <mergeCell ref="B7:C9"/>
    <mergeCell ref="D7:E7"/>
    <mergeCell ref="F7:J7"/>
    <mergeCell ref="D8:E8"/>
    <mergeCell ref="F8:J8"/>
    <mergeCell ref="K6:L7"/>
    <mergeCell ref="M6:Q7"/>
    <mergeCell ref="K8:L9"/>
    <mergeCell ref="M8:M9"/>
  </mergeCells>
  <phoneticPr fontId="10"/>
  <conditionalFormatting sqref="M40:M42">
    <cfRule type="cellIs" dxfId="43" priority="47" stopIfTrue="1" operator="between">
      <formula>"①"</formula>
      <formula>"⑧"</formula>
    </cfRule>
  </conditionalFormatting>
  <conditionalFormatting sqref="M23">
    <cfRule type="cellIs" dxfId="42" priority="24" stopIfTrue="1" operator="between">
      <formula>"①"</formula>
      <formula>"⑧"</formula>
    </cfRule>
    <cfRule type="cellIs" dxfId="41" priority="25" stopIfTrue="1" operator="equal">
      <formula>"①+②③"</formula>
    </cfRule>
  </conditionalFormatting>
  <conditionalFormatting sqref="M24">
    <cfRule type="cellIs" dxfId="40" priority="20" stopIfTrue="1" operator="between">
      <formula>"①"</formula>
      <formula>"⑧"</formula>
    </cfRule>
    <cfRule type="cellIs" dxfId="39" priority="21" stopIfTrue="1" operator="equal">
      <formula>"①+②③"</formula>
    </cfRule>
  </conditionalFormatting>
  <conditionalFormatting sqref="M28">
    <cfRule type="cellIs" dxfId="38" priority="18" stopIfTrue="1" operator="between">
      <formula>"①"</formula>
      <formula>"⑧"</formula>
    </cfRule>
    <cfRule type="cellIs" dxfId="37" priority="19" stopIfTrue="1" operator="equal">
      <formula>"①+②③"</formula>
    </cfRule>
  </conditionalFormatting>
  <conditionalFormatting sqref="M25:M27">
    <cfRule type="cellIs" dxfId="36" priority="16" stopIfTrue="1" operator="between">
      <formula>"①"</formula>
      <formula>"⑧"</formula>
    </cfRule>
    <cfRule type="cellIs" dxfId="35" priority="17" stopIfTrue="1" operator="equal">
      <formula>"①+②③"</formula>
    </cfRule>
  </conditionalFormatting>
  <conditionalFormatting sqref="M29">
    <cfRule type="cellIs" dxfId="34" priority="14" stopIfTrue="1" operator="between">
      <formula>"①"</formula>
      <formula>"⑧"</formula>
    </cfRule>
    <cfRule type="cellIs" dxfId="33" priority="15" stopIfTrue="1" operator="equal">
      <formula>"①+②③"</formula>
    </cfRule>
  </conditionalFormatting>
  <conditionalFormatting sqref="M33">
    <cfRule type="cellIs" dxfId="32" priority="12" stopIfTrue="1" operator="between">
      <formula>"①"</formula>
      <formula>"⑧"</formula>
    </cfRule>
    <cfRule type="cellIs" dxfId="31" priority="13" stopIfTrue="1" operator="equal">
      <formula>"①+②③"</formula>
    </cfRule>
  </conditionalFormatting>
  <conditionalFormatting sqref="M30:M32">
    <cfRule type="cellIs" dxfId="30" priority="10" stopIfTrue="1" operator="between">
      <formula>"①"</formula>
      <formula>"⑧"</formula>
    </cfRule>
    <cfRule type="cellIs" dxfId="29" priority="11" stopIfTrue="1" operator="equal">
      <formula>"①+②③"</formula>
    </cfRule>
  </conditionalFormatting>
  <conditionalFormatting sqref="M34">
    <cfRule type="cellIs" dxfId="28" priority="8" stopIfTrue="1" operator="between">
      <formula>"①"</formula>
      <formula>"⑧"</formula>
    </cfRule>
    <cfRule type="cellIs" dxfId="27" priority="9" stopIfTrue="1" operator="equal">
      <formula>"①+②③"</formula>
    </cfRule>
  </conditionalFormatting>
  <conditionalFormatting sqref="M38">
    <cfRule type="cellIs" dxfId="26" priority="6" stopIfTrue="1" operator="between">
      <formula>"①"</formula>
      <formula>"⑧"</formula>
    </cfRule>
    <cfRule type="cellIs" dxfId="25" priority="7" stopIfTrue="1" operator="equal">
      <formula>"①+②③"</formula>
    </cfRule>
  </conditionalFormatting>
  <conditionalFormatting sqref="M35:M37">
    <cfRule type="cellIs" dxfId="24" priority="4" stopIfTrue="1" operator="between">
      <formula>"①"</formula>
      <formula>"⑧"</formula>
    </cfRule>
    <cfRule type="cellIs" dxfId="23" priority="5" stopIfTrue="1" operator="equal">
      <formula>"①+②③"</formula>
    </cfRule>
  </conditionalFormatting>
  <conditionalFormatting sqref="M39">
    <cfRule type="cellIs" dxfId="22" priority="2" stopIfTrue="1" operator="between">
      <formula>"①"</formula>
      <formula>"⑧"</formula>
    </cfRule>
    <cfRule type="cellIs" dxfId="21" priority="3" stopIfTrue="1" operator="equal">
      <formula>"①+②③"</formula>
    </cfRule>
  </conditionalFormatting>
  <conditionalFormatting sqref="M15:M22">
    <cfRule type="cellIs" dxfId="20" priority="1" stopIfTrue="1" operator="between">
      <formula>"①"</formula>
      <formula>"⑧"</formula>
    </cfRule>
  </conditionalFormatting>
  <pageMargins left="0.7" right="0.7" top="0.75" bottom="0.75" header="0.3" footer="0.3"/>
  <pageSetup paperSize="9" scale="75" orientation="portrait" verticalDpi="0" r:id="rId1"/>
  <rowBreaks count="1" manualBreakCount="1">
    <brk id="46" max="16383" man="1"/>
  </rowBreaks>
  <colBreaks count="2" manualBreakCount="2">
    <brk id="17" max="45" man="1"/>
    <brk id="47" max="1048575" man="1"/>
  </col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W60"/>
  <sheetViews>
    <sheetView view="pageBreakPreview" topLeftCell="A12" zoomScaleNormal="70" zoomScaleSheetLayoutView="100" workbookViewId="0">
      <selection activeCell="C15" sqref="C15:N24"/>
    </sheetView>
  </sheetViews>
  <sheetFormatPr defaultRowHeight="13.5" x14ac:dyDescent="0.15"/>
  <cols>
    <col min="1" max="1" width="1" style="163" customWidth="1"/>
    <col min="2" max="2" width="4.625" style="163" customWidth="1"/>
    <col min="3" max="3" width="2.125" style="163" customWidth="1"/>
    <col min="4" max="4" width="6.5" style="163" customWidth="1"/>
    <col min="5" max="5" width="1.875" style="163" customWidth="1"/>
    <col min="6" max="6" width="7.625" style="163" customWidth="1"/>
    <col min="7" max="7" width="4.625" style="163" customWidth="1"/>
    <col min="8" max="8" width="10.625" style="163" customWidth="1"/>
    <col min="9" max="9" width="7.625" style="163" customWidth="1"/>
    <col min="10" max="10" width="3.375" style="163" customWidth="1"/>
    <col min="11" max="11" width="12.625" style="163" customWidth="1"/>
    <col min="12" max="12" width="13.25" style="163" customWidth="1"/>
    <col min="13" max="14" width="8.5" style="163" customWidth="1"/>
    <col min="15" max="17" width="6.25" style="163" customWidth="1"/>
    <col min="18" max="18" width="2.5" style="163" customWidth="1"/>
    <col min="19" max="19" width="11.625" style="163" customWidth="1"/>
    <col min="20" max="20" width="8.875" style="163" customWidth="1"/>
    <col min="21" max="28" width="4.5" style="163" customWidth="1"/>
    <col min="29" max="57" width="3.75" style="163" customWidth="1"/>
    <col min="58" max="65" width="4.75" style="163" customWidth="1"/>
    <col min="66" max="66" width="6.5" style="164" customWidth="1"/>
    <col min="67" max="71" width="3.75" style="163" customWidth="1"/>
    <col min="72" max="72" width="4" style="164" customWidth="1"/>
    <col min="73" max="73" width="2.875" style="163" customWidth="1"/>
    <col min="74" max="74" width="3.625" style="163" customWidth="1"/>
    <col min="75" max="256" width="9" style="163"/>
    <col min="257" max="257" width="1" style="163" customWidth="1"/>
    <col min="258" max="258" width="4.625" style="163" customWidth="1"/>
    <col min="259" max="259" width="2.125" style="163" customWidth="1"/>
    <col min="260" max="260" width="6.5" style="163" customWidth="1"/>
    <col min="261" max="261" width="1.875" style="163" customWidth="1"/>
    <col min="262" max="262" width="7.625" style="163" customWidth="1"/>
    <col min="263" max="263" width="4.625" style="163" customWidth="1"/>
    <col min="264" max="264" width="10.625" style="163" customWidth="1"/>
    <col min="265" max="265" width="7.625" style="163" customWidth="1"/>
    <col min="266" max="266" width="3.375" style="163" customWidth="1"/>
    <col min="267" max="267" width="12.625" style="163" customWidth="1"/>
    <col min="268" max="268" width="13.25" style="163" customWidth="1"/>
    <col min="269" max="270" width="8.5" style="163" customWidth="1"/>
    <col min="271" max="273" width="5.875" style="163" customWidth="1"/>
    <col min="274" max="274" width="1.375" style="163" customWidth="1"/>
    <col min="275" max="276" width="18.125" style="163" customWidth="1"/>
    <col min="277" max="284" width="5.625" style="163" customWidth="1"/>
    <col min="285" max="313" width="3.75" style="163" customWidth="1"/>
    <col min="314" max="321" width="4.75" style="163" customWidth="1"/>
    <col min="322" max="322" width="6.5" style="163" customWidth="1"/>
    <col min="323" max="327" width="3.75" style="163" customWidth="1"/>
    <col min="328" max="328" width="4" style="163" customWidth="1"/>
    <col min="329" max="329" width="2.875" style="163" customWidth="1"/>
    <col min="330" max="330" width="3.625" style="163" customWidth="1"/>
    <col min="331" max="512" width="9" style="163"/>
    <col min="513" max="513" width="1" style="163" customWidth="1"/>
    <col min="514" max="514" width="4.625" style="163" customWidth="1"/>
    <col min="515" max="515" width="2.125" style="163" customWidth="1"/>
    <col min="516" max="516" width="6.5" style="163" customWidth="1"/>
    <col min="517" max="517" width="1.875" style="163" customWidth="1"/>
    <col min="518" max="518" width="7.625" style="163" customWidth="1"/>
    <col min="519" max="519" width="4.625" style="163" customWidth="1"/>
    <col min="520" max="520" width="10.625" style="163" customWidth="1"/>
    <col min="521" max="521" width="7.625" style="163" customWidth="1"/>
    <col min="522" max="522" width="3.375" style="163" customWidth="1"/>
    <col min="523" max="523" width="12.625" style="163" customWidth="1"/>
    <col min="524" max="524" width="13.25" style="163" customWidth="1"/>
    <col min="525" max="526" width="8.5" style="163" customWidth="1"/>
    <col min="527" max="529" width="5.875" style="163" customWidth="1"/>
    <col min="530" max="530" width="1.375" style="163" customWidth="1"/>
    <col min="531" max="532" width="18.125" style="163" customWidth="1"/>
    <col min="533" max="540" width="5.625" style="163" customWidth="1"/>
    <col min="541" max="569" width="3.75" style="163" customWidth="1"/>
    <col min="570" max="577" width="4.75" style="163" customWidth="1"/>
    <col min="578" max="578" width="6.5" style="163" customWidth="1"/>
    <col min="579" max="583" width="3.75" style="163" customWidth="1"/>
    <col min="584" max="584" width="4" style="163" customWidth="1"/>
    <col min="585" max="585" width="2.875" style="163" customWidth="1"/>
    <col min="586" max="586" width="3.625" style="163" customWidth="1"/>
    <col min="587" max="768" width="9" style="163"/>
    <col min="769" max="769" width="1" style="163" customWidth="1"/>
    <col min="770" max="770" width="4.625" style="163" customWidth="1"/>
    <col min="771" max="771" width="2.125" style="163" customWidth="1"/>
    <col min="772" max="772" width="6.5" style="163" customWidth="1"/>
    <col min="773" max="773" width="1.875" style="163" customWidth="1"/>
    <col min="774" max="774" width="7.625" style="163" customWidth="1"/>
    <col min="775" max="775" width="4.625" style="163" customWidth="1"/>
    <col min="776" max="776" width="10.625" style="163" customWidth="1"/>
    <col min="777" max="777" width="7.625" style="163" customWidth="1"/>
    <col min="778" max="778" width="3.375" style="163" customWidth="1"/>
    <col min="779" max="779" width="12.625" style="163" customWidth="1"/>
    <col min="780" max="780" width="13.25" style="163" customWidth="1"/>
    <col min="781" max="782" width="8.5" style="163" customWidth="1"/>
    <col min="783" max="785" width="5.875" style="163" customWidth="1"/>
    <col min="786" max="786" width="1.375" style="163" customWidth="1"/>
    <col min="787" max="788" width="18.125" style="163" customWidth="1"/>
    <col min="789" max="796" width="5.625" style="163" customWidth="1"/>
    <col min="797" max="825" width="3.75" style="163" customWidth="1"/>
    <col min="826" max="833" width="4.75" style="163" customWidth="1"/>
    <col min="834" max="834" width="6.5" style="163" customWidth="1"/>
    <col min="835" max="839" width="3.75" style="163" customWidth="1"/>
    <col min="840" max="840" width="4" style="163" customWidth="1"/>
    <col min="841" max="841" width="2.875" style="163" customWidth="1"/>
    <col min="842" max="842" width="3.625" style="163" customWidth="1"/>
    <col min="843" max="1024" width="9" style="163"/>
    <col min="1025" max="1025" width="1" style="163" customWidth="1"/>
    <col min="1026" max="1026" width="4.625" style="163" customWidth="1"/>
    <col min="1027" max="1027" width="2.125" style="163" customWidth="1"/>
    <col min="1028" max="1028" width="6.5" style="163" customWidth="1"/>
    <col min="1029" max="1029" width="1.875" style="163" customWidth="1"/>
    <col min="1030" max="1030" width="7.625" style="163" customWidth="1"/>
    <col min="1031" max="1031" width="4.625" style="163" customWidth="1"/>
    <col min="1032" max="1032" width="10.625" style="163" customWidth="1"/>
    <col min="1033" max="1033" width="7.625" style="163" customWidth="1"/>
    <col min="1034" max="1034" width="3.375" style="163" customWidth="1"/>
    <col min="1035" max="1035" width="12.625" style="163" customWidth="1"/>
    <col min="1036" max="1036" width="13.25" style="163" customWidth="1"/>
    <col min="1037" max="1038" width="8.5" style="163" customWidth="1"/>
    <col min="1039" max="1041" width="5.875" style="163" customWidth="1"/>
    <col min="1042" max="1042" width="1.375" style="163" customWidth="1"/>
    <col min="1043" max="1044" width="18.125" style="163" customWidth="1"/>
    <col min="1045" max="1052" width="5.625" style="163" customWidth="1"/>
    <col min="1053" max="1081" width="3.75" style="163" customWidth="1"/>
    <col min="1082" max="1089" width="4.75" style="163" customWidth="1"/>
    <col min="1090" max="1090" width="6.5" style="163" customWidth="1"/>
    <col min="1091" max="1095" width="3.75" style="163" customWidth="1"/>
    <col min="1096" max="1096" width="4" style="163" customWidth="1"/>
    <col min="1097" max="1097" width="2.875" style="163" customWidth="1"/>
    <col min="1098" max="1098" width="3.625" style="163" customWidth="1"/>
    <col min="1099" max="1280" width="9" style="163"/>
    <col min="1281" max="1281" width="1" style="163" customWidth="1"/>
    <col min="1282" max="1282" width="4.625" style="163" customWidth="1"/>
    <col min="1283" max="1283" width="2.125" style="163" customWidth="1"/>
    <col min="1284" max="1284" width="6.5" style="163" customWidth="1"/>
    <col min="1285" max="1285" width="1.875" style="163" customWidth="1"/>
    <col min="1286" max="1286" width="7.625" style="163" customWidth="1"/>
    <col min="1287" max="1287" width="4.625" style="163" customWidth="1"/>
    <col min="1288" max="1288" width="10.625" style="163" customWidth="1"/>
    <col min="1289" max="1289" width="7.625" style="163" customWidth="1"/>
    <col min="1290" max="1290" width="3.375" style="163" customWidth="1"/>
    <col min="1291" max="1291" width="12.625" style="163" customWidth="1"/>
    <col min="1292" max="1292" width="13.25" style="163" customWidth="1"/>
    <col min="1293" max="1294" width="8.5" style="163" customWidth="1"/>
    <col min="1295" max="1297" width="5.875" style="163" customWidth="1"/>
    <col min="1298" max="1298" width="1.375" style="163" customWidth="1"/>
    <col min="1299" max="1300" width="18.125" style="163" customWidth="1"/>
    <col min="1301" max="1308" width="5.625" style="163" customWidth="1"/>
    <col min="1309" max="1337" width="3.75" style="163" customWidth="1"/>
    <col min="1338" max="1345" width="4.75" style="163" customWidth="1"/>
    <col min="1346" max="1346" width="6.5" style="163" customWidth="1"/>
    <col min="1347" max="1351" width="3.75" style="163" customWidth="1"/>
    <col min="1352" max="1352" width="4" style="163" customWidth="1"/>
    <col min="1353" max="1353" width="2.875" style="163" customWidth="1"/>
    <col min="1354" max="1354" width="3.625" style="163" customWidth="1"/>
    <col min="1355" max="1536" width="9" style="163"/>
    <col min="1537" max="1537" width="1" style="163" customWidth="1"/>
    <col min="1538" max="1538" width="4.625" style="163" customWidth="1"/>
    <col min="1539" max="1539" width="2.125" style="163" customWidth="1"/>
    <col min="1540" max="1540" width="6.5" style="163" customWidth="1"/>
    <col min="1541" max="1541" width="1.875" style="163" customWidth="1"/>
    <col min="1542" max="1542" width="7.625" style="163" customWidth="1"/>
    <col min="1543" max="1543" width="4.625" style="163" customWidth="1"/>
    <col min="1544" max="1544" width="10.625" style="163" customWidth="1"/>
    <col min="1545" max="1545" width="7.625" style="163" customWidth="1"/>
    <col min="1546" max="1546" width="3.375" style="163" customWidth="1"/>
    <col min="1547" max="1547" width="12.625" style="163" customWidth="1"/>
    <col min="1548" max="1548" width="13.25" style="163" customWidth="1"/>
    <col min="1549" max="1550" width="8.5" style="163" customWidth="1"/>
    <col min="1551" max="1553" width="5.875" style="163" customWidth="1"/>
    <col min="1554" max="1554" width="1.375" style="163" customWidth="1"/>
    <col min="1555" max="1556" width="18.125" style="163" customWidth="1"/>
    <col min="1557" max="1564" width="5.625" style="163" customWidth="1"/>
    <col min="1565" max="1593" width="3.75" style="163" customWidth="1"/>
    <col min="1594" max="1601" width="4.75" style="163" customWidth="1"/>
    <col min="1602" max="1602" width="6.5" style="163" customWidth="1"/>
    <col min="1603" max="1607" width="3.75" style="163" customWidth="1"/>
    <col min="1608" max="1608" width="4" style="163" customWidth="1"/>
    <col min="1609" max="1609" width="2.875" style="163" customWidth="1"/>
    <col min="1610" max="1610" width="3.625" style="163" customWidth="1"/>
    <col min="1611" max="1792" width="9" style="163"/>
    <col min="1793" max="1793" width="1" style="163" customWidth="1"/>
    <col min="1794" max="1794" width="4.625" style="163" customWidth="1"/>
    <col min="1795" max="1795" width="2.125" style="163" customWidth="1"/>
    <col min="1796" max="1796" width="6.5" style="163" customWidth="1"/>
    <col min="1797" max="1797" width="1.875" style="163" customWidth="1"/>
    <col min="1798" max="1798" width="7.625" style="163" customWidth="1"/>
    <col min="1799" max="1799" width="4.625" style="163" customWidth="1"/>
    <col min="1800" max="1800" width="10.625" style="163" customWidth="1"/>
    <col min="1801" max="1801" width="7.625" style="163" customWidth="1"/>
    <col min="1802" max="1802" width="3.375" style="163" customWidth="1"/>
    <col min="1803" max="1803" width="12.625" style="163" customWidth="1"/>
    <col min="1804" max="1804" width="13.25" style="163" customWidth="1"/>
    <col min="1805" max="1806" width="8.5" style="163" customWidth="1"/>
    <col min="1807" max="1809" width="5.875" style="163" customWidth="1"/>
    <col min="1810" max="1810" width="1.375" style="163" customWidth="1"/>
    <col min="1811" max="1812" width="18.125" style="163" customWidth="1"/>
    <col min="1813" max="1820" width="5.625" style="163" customWidth="1"/>
    <col min="1821" max="1849" width="3.75" style="163" customWidth="1"/>
    <col min="1850" max="1857" width="4.75" style="163" customWidth="1"/>
    <col min="1858" max="1858" width="6.5" style="163" customWidth="1"/>
    <col min="1859" max="1863" width="3.75" style="163" customWidth="1"/>
    <col min="1864" max="1864" width="4" style="163" customWidth="1"/>
    <col min="1865" max="1865" width="2.875" style="163" customWidth="1"/>
    <col min="1866" max="1866" width="3.625" style="163" customWidth="1"/>
    <col min="1867" max="2048" width="9" style="163"/>
    <col min="2049" max="2049" width="1" style="163" customWidth="1"/>
    <col min="2050" max="2050" width="4.625" style="163" customWidth="1"/>
    <col min="2051" max="2051" width="2.125" style="163" customWidth="1"/>
    <col min="2052" max="2052" width="6.5" style="163" customWidth="1"/>
    <col min="2053" max="2053" width="1.875" style="163" customWidth="1"/>
    <col min="2054" max="2054" width="7.625" style="163" customWidth="1"/>
    <col min="2055" max="2055" width="4.625" style="163" customWidth="1"/>
    <col min="2056" max="2056" width="10.625" style="163" customWidth="1"/>
    <col min="2057" max="2057" width="7.625" style="163" customWidth="1"/>
    <col min="2058" max="2058" width="3.375" style="163" customWidth="1"/>
    <col min="2059" max="2059" width="12.625" style="163" customWidth="1"/>
    <col min="2060" max="2060" width="13.25" style="163" customWidth="1"/>
    <col min="2061" max="2062" width="8.5" style="163" customWidth="1"/>
    <col min="2063" max="2065" width="5.875" style="163" customWidth="1"/>
    <col min="2066" max="2066" width="1.375" style="163" customWidth="1"/>
    <col min="2067" max="2068" width="18.125" style="163" customWidth="1"/>
    <col min="2069" max="2076" width="5.625" style="163" customWidth="1"/>
    <col min="2077" max="2105" width="3.75" style="163" customWidth="1"/>
    <col min="2106" max="2113" width="4.75" style="163" customWidth="1"/>
    <col min="2114" max="2114" width="6.5" style="163" customWidth="1"/>
    <col min="2115" max="2119" width="3.75" style="163" customWidth="1"/>
    <col min="2120" max="2120" width="4" style="163" customWidth="1"/>
    <col min="2121" max="2121" width="2.875" style="163" customWidth="1"/>
    <col min="2122" max="2122" width="3.625" style="163" customWidth="1"/>
    <col min="2123" max="2304" width="9" style="163"/>
    <col min="2305" max="2305" width="1" style="163" customWidth="1"/>
    <col min="2306" max="2306" width="4.625" style="163" customWidth="1"/>
    <col min="2307" max="2307" width="2.125" style="163" customWidth="1"/>
    <col min="2308" max="2308" width="6.5" style="163" customWidth="1"/>
    <col min="2309" max="2309" width="1.875" style="163" customWidth="1"/>
    <col min="2310" max="2310" width="7.625" style="163" customWidth="1"/>
    <col min="2311" max="2311" width="4.625" style="163" customWidth="1"/>
    <col min="2312" max="2312" width="10.625" style="163" customWidth="1"/>
    <col min="2313" max="2313" width="7.625" style="163" customWidth="1"/>
    <col min="2314" max="2314" width="3.375" style="163" customWidth="1"/>
    <col min="2315" max="2315" width="12.625" style="163" customWidth="1"/>
    <col min="2316" max="2316" width="13.25" style="163" customWidth="1"/>
    <col min="2317" max="2318" width="8.5" style="163" customWidth="1"/>
    <col min="2319" max="2321" width="5.875" style="163" customWidth="1"/>
    <col min="2322" max="2322" width="1.375" style="163" customWidth="1"/>
    <col min="2323" max="2324" width="18.125" style="163" customWidth="1"/>
    <col min="2325" max="2332" width="5.625" style="163" customWidth="1"/>
    <col min="2333" max="2361" width="3.75" style="163" customWidth="1"/>
    <col min="2362" max="2369" width="4.75" style="163" customWidth="1"/>
    <col min="2370" max="2370" width="6.5" style="163" customWidth="1"/>
    <col min="2371" max="2375" width="3.75" style="163" customWidth="1"/>
    <col min="2376" max="2376" width="4" style="163" customWidth="1"/>
    <col min="2377" max="2377" width="2.875" style="163" customWidth="1"/>
    <col min="2378" max="2378" width="3.625" style="163" customWidth="1"/>
    <col min="2379" max="2560" width="9" style="163"/>
    <col min="2561" max="2561" width="1" style="163" customWidth="1"/>
    <col min="2562" max="2562" width="4.625" style="163" customWidth="1"/>
    <col min="2563" max="2563" width="2.125" style="163" customWidth="1"/>
    <col min="2564" max="2564" width="6.5" style="163" customWidth="1"/>
    <col min="2565" max="2565" width="1.875" style="163" customWidth="1"/>
    <col min="2566" max="2566" width="7.625" style="163" customWidth="1"/>
    <col min="2567" max="2567" width="4.625" style="163" customWidth="1"/>
    <col min="2568" max="2568" width="10.625" style="163" customWidth="1"/>
    <col min="2569" max="2569" width="7.625" style="163" customWidth="1"/>
    <col min="2570" max="2570" width="3.375" style="163" customWidth="1"/>
    <col min="2571" max="2571" width="12.625" style="163" customWidth="1"/>
    <col min="2572" max="2572" width="13.25" style="163" customWidth="1"/>
    <col min="2573" max="2574" width="8.5" style="163" customWidth="1"/>
    <col min="2575" max="2577" width="5.875" style="163" customWidth="1"/>
    <col min="2578" max="2578" width="1.375" style="163" customWidth="1"/>
    <col min="2579" max="2580" width="18.125" style="163" customWidth="1"/>
    <col min="2581" max="2588" width="5.625" style="163" customWidth="1"/>
    <col min="2589" max="2617" width="3.75" style="163" customWidth="1"/>
    <col min="2618" max="2625" width="4.75" style="163" customWidth="1"/>
    <col min="2626" max="2626" width="6.5" style="163" customWidth="1"/>
    <col min="2627" max="2631" width="3.75" style="163" customWidth="1"/>
    <col min="2632" max="2632" width="4" style="163" customWidth="1"/>
    <col min="2633" max="2633" width="2.875" style="163" customWidth="1"/>
    <col min="2634" max="2634" width="3.625" style="163" customWidth="1"/>
    <col min="2635" max="2816" width="9" style="163"/>
    <col min="2817" max="2817" width="1" style="163" customWidth="1"/>
    <col min="2818" max="2818" width="4.625" style="163" customWidth="1"/>
    <col min="2819" max="2819" width="2.125" style="163" customWidth="1"/>
    <col min="2820" max="2820" width="6.5" style="163" customWidth="1"/>
    <col min="2821" max="2821" width="1.875" style="163" customWidth="1"/>
    <col min="2822" max="2822" width="7.625" style="163" customWidth="1"/>
    <col min="2823" max="2823" width="4.625" style="163" customWidth="1"/>
    <col min="2824" max="2824" width="10.625" style="163" customWidth="1"/>
    <col min="2825" max="2825" width="7.625" style="163" customWidth="1"/>
    <col min="2826" max="2826" width="3.375" style="163" customWidth="1"/>
    <col min="2827" max="2827" width="12.625" style="163" customWidth="1"/>
    <col min="2828" max="2828" width="13.25" style="163" customWidth="1"/>
    <col min="2829" max="2830" width="8.5" style="163" customWidth="1"/>
    <col min="2831" max="2833" width="5.875" style="163" customWidth="1"/>
    <col min="2834" max="2834" width="1.375" style="163" customWidth="1"/>
    <col min="2835" max="2836" width="18.125" style="163" customWidth="1"/>
    <col min="2837" max="2844" width="5.625" style="163" customWidth="1"/>
    <col min="2845" max="2873" width="3.75" style="163" customWidth="1"/>
    <col min="2874" max="2881" width="4.75" style="163" customWidth="1"/>
    <col min="2882" max="2882" width="6.5" style="163" customWidth="1"/>
    <col min="2883" max="2887" width="3.75" style="163" customWidth="1"/>
    <col min="2888" max="2888" width="4" style="163" customWidth="1"/>
    <col min="2889" max="2889" width="2.875" style="163" customWidth="1"/>
    <col min="2890" max="2890" width="3.625" style="163" customWidth="1"/>
    <col min="2891" max="3072" width="9" style="163"/>
    <col min="3073" max="3073" width="1" style="163" customWidth="1"/>
    <col min="3074" max="3074" width="4.625" style="163" customWidth="1"/>
    <col min="3075" max="3075" width="2.125" style="163" customWidth="1"/>
    <col min="3076" max="3076" width="6.5" style="163" customWidth="1"/>
    <col min="3077" max="3077" width="1.875" style="163" customWidth="1"/>
    <col min="3078" max="3078" width="7.625" style="163" customWidth="1"/>
    <col min="3079" max="3079" width="4.625" style="163" customWidth="1"/>
    <col min="3080" max="3080" width="10.625" style="163" customWidth="1"/>
    <col min="3081" max="3081" width="7.625" style="163" customWidth="1"/>
    <col min="3082" max="3082" width="3.375" style="163" customWidth="1"/>
    <col min="3083" max="3083" width="12.625" style="163" customWidth="1"/>
    <col min="3084" max="3084" width="13.25" style="163" customWidth="1"/>
    <col min="3085" max="3086" width="8.5" style="163" customWidth="1"/>
    <col min="3087" max="3089" width="5.875" style="163" customWidth="1"/>
    <col min="3090" max="3090" width="1.375" style="163" customWidth="1"/>
    <col min="3091" max="3092" width="18.125" style="163" customWidth="1"/>
    <col min="3093" max="3100" width="5.625" style="163" customWidth="1"/>
    <col min="3101" max="3129" width="3.75" style="163" customWidth="1"/>
    <col min="3130" max="3137" width="4.75" style="163" customWidth="1"/>
    <col min="3138" max="3138" width="6.5" style="163" customWidth="1"/>
    <col min="3139" max="3143" width="3.75" style="163" customWidth="1"/>
    <col min="3144" max="3144" width="4" style="163" customWidth="1"/>
    <col min="3145" max="3145" width="2.875" style="163" customWidth="1"/>
    <col min="3146" max="3146" width="3.625" style="163" customWidth="1"/>
    <col min="3147" max="3328" width="9" style="163"/>
    <col min="3329" max="3329" width="1" style="163" customWidth="1"/>
    <col min="3330" max="3330" width="4.625" style="163" customWidth="1"/>
    <col min="3331" max="3331" width="2.125" style="163" customWidth="1"/>
    <col min="3332" max="3332" width="6.5" style="163" customWidth="1"/>
    <col min="3333" max="3333" width="1.875" style="163" customWidth="1"/>
    <col min="3334" max="3334" width="7.625" style="163" customWidth="1"/>
    <col min="3335" max="3335" width="4.625" style="163" customWidth="1"/>
    <col min="3336" max="3336" width="10.625" style="163" customWidth="1"/>
    <col min="3337" max="3337" width="7.625" style="163" customWidth="1"/>
    <col min="3338" max="3338" width="3.375" style="163" customWidth="1"/>
    <col min="3339" max="3339" width="12.625" style="163" customWidth="1"/>
    <col min="3340" max="3340" width="13.25" style="163" customWidth="1"/>
    <col min="3341" max="3342" width="8.5" style="163" customWidth="1"/>
    <col min="3343" max="3345" width="5.875" style="163" customWidth="1"/>
    <col min="3346" max="3346" width="1.375" style="163" customWidth="1"/>
    <col min="3347" max="3348" width="18.125" style="163" customWidth="1"/>
    <col min="3349" max="3356" width="5.625" style="163" customWidth="1"/>
    <col min="3357" max="3385" width="3.75" style="163" customWidth="1"/>
    <col min="3386" max="3393" width="4.75" style="163" customWidth="1"/>
    <col min="3394" max="3394" width="6.5" style="163" customWidth="1"/>
    <col min="3395" max="3399" width="3.75" style="163" customWidth="1"/>
    <col min="3400" max="3400" width="4" style="163" customWidth="1"/>
    <col min="3401" max="3401" width="2.875" style="163" customWidth="1"/>
    <col min="3402" max="3402" width="3.625" style="163" customWidth="1"/>
    <col min="3403" max="3584" width="9" style="163"/>
    <col min="3585" max="3585" width="1" style="163" customWidth="1"/>
    <col min="3586" max="3586" width="4.625" style="163" customWidth="1"/>
    <col min="3587" max="3587" width="2.125" style="163" customWidth="1"/>
    <col min="3588" max="3588" width="6.5" style="163" customWidth="1"/>
    <col min="3589" max="3589" width="1.875" style="163" customWidth="1"/>
    <col min="3590" max="3590" width="7.625" style="163" customWidth="1"/>
    <col min="3591" max="3591" width="4.625" style="163" customWidth="1"/>
    <col min="3592" max="3592" width="10.625" style="163" customWidth="1"/>
    <col min="3593" max="3593" width="7.625" style="163" customWidth="1"/>
    <col min="3594" max="3594" width="3.375" style="163" customWidth="1"/>
    <col min="3595" max="3595" width="12.625" style="163" customWidth="1"/>
    <col min="3596" max="3596" width="13.25" style="163" customWidth="1"/>
    <col min="3597" max="3598" width="8.5" style="163" customWidth="1"/>
    <col min="3599" max="3601" width="5.875" style="163" customWidth="1"/>
    <col min="3602" max="3602" width="1.375" style="163" customWidth="1"/>
    <col min="3603" max="3604" width="18.125" style="163" customWidth="1"/>
    <col min="3605" max="3612" width="5.625" style="163" customWidth="1"/>
    <col min="3613" max="3641" width="3.75" style="163" customWidth="1"/>
    <col min="3642" max="3649" width="4.75" style="163" customWidth="1"/>
    <col min="3650" max="3650" width="6.5" style="163" customWidth="1"/>
    <col min="3651" max="3655" width="3.75" style="163" customWidth="1"/>
    <col min="3656" max="3656" width="4" style="163" customWidth="1"/>
    <col min="3657" max="3657" width="2.875" style="163" customWidth="1"/>
    <col min="3658" max="3658" width="3.625" style="163" customWidth="1"/>
    <col min="3659" max="3840" width="9" style="163"/>
    <col min="3841" max="3841" width="1" style="163" customWidth="1"/>
    <col min="3842" max="3842" width="4.625" style="163" customWidth="1"/>
    <col min="3843" max="3843" width="2.125" style="163" customWidth="1"/>
    <col min="3844" max="3844" width="6.5" style="163" customWidth="1"/>
    <col min="3845" max="3845" width="1.875" style="163" customWidth="1"/>
    <col min="3846" max="3846" width="7.625" style="163" customWidth="1"/>
    <col min="3847" max="3847" width="4.625" style="163" customWidth="1"/>
    <col min="3848" max="3848" width="10.625" style="163" customWidth="1"/>
    <col min="3849" max="3849" width="7.625" style="163" customWidth="1"/>
    <col min="3850" max="3850" width="3.375" style="163" customWidth="1"/>
    <col min="3851" max="3851" width="12.625" style="163" customWidth="1"/>
    <col min="3852" max="3852" width="13.25" style="163" customWidth="1"/>
    <col min="3853" max="3854" width="8.5" style="163" customWidth="1"/>
    <col min="3855" max="3857" width="5.875" style="163" customWidth="1"/>
    <col min="3858" max="3858" width="1.375" style="163" customWidth="1"/>
    <col min="3859" max="3860" width="18.125" style="163" customWidth="1"/>
    <col min="3861" max="3868" width="5.625" style="163" customWidth="1"/>
    <col min="3869" max="3897" width="3.75" style="163" customWidth="1"/>
    <col min="3898" max="3905" width="4.75" style="163" customWidth="1"/>
    <col min="3906" max="3906" width="6.5" style="163" customWidth="1"/>
    <col min="3907" max="3911" width="3.75" style="163" customWidth="1"/>
    <col min="3912" max="3912" width="4" style="163" customWidth="1"/>
    <col min="3913" max="3913" width="2.875" style="163" customWidth="1"/>
    <col min="3914" max="3914" width="3.625" style="163" customWidth="1"/>
    <col min="3915" max="4096" width="9" style="163"/>
    <col min="4097" max="4097" width="1" style="163" customWidth="1"/>
    <col min="4098" max="4098" width="4.625" style="163" customWidth="1"/>
    <col min="4099" max="4099" width="2.125" style="163" customWidth="1"/>
    <col min="4100" max="4100" width="6.5" style="163" customWidth="1"/>
    <col min="4101" max="4101" width="1.875" style="163" customWidth="1"/>
    <col min="4102" max="4102" width="7.625" style="163" customWidth="1"/>
    <col min="4103" max="4103" width="4.625" style="163" customWidth="1"/>
    <col min="4104" max="4104" width="10.625" style="163" customWidth="1"/>
    <col min="4105" max="4105" width="7.625" style="163" customWidth="1"/>
    <col min="4106" max="4106" width="3.375" style="163" customWidth="1"/>
    <col min="4107" max="4107" width="12.625" style="163" customWidth="1"/>
    <col min="4108" max="4108" width="13.25" style="163" customWidth="1"/>
    <col min="4109" max="4110" width="8.5" style="163" customWidth="1"/>
    <col min="4111" max="4113" width="5.875" style="163" customWidth="1"/>
    <col min="4114" max="4114" width="1.375" style="163" customWidth="1"/>
    <col min="4115" max="4116" width="18.125" style="163" customWidth="1"/>
    <col min="4117" max="4124" width="5.625" style="163" customWidth="1"/>
    <col min="4125" max="4153" width="3.75" style="163" customWidth="1"/>
    <col min="4154" max="4161" width="4.75" style="163" customWidth="1"/>
    <col min="4162" max="4162" width="6.5" style="163" customWidth="1"/>
    <col min="4163" max="4167" width="3.75" style="163" customWidth="1"/>
    <col min="4168" max="4168" width="4" style="163" customWidth="1"/>
    <col min="4169" max="4169" width="2.875" style="163" customWidth="1"/>
    <col min="4170" max="4170" width="3.625" style="163" customWidth="1"/>
    <col min="4171" max="4352" width="9" style="163"/>
    <col min="4353" max="4353" width="1" style="163" customWidth="1"/>
    <col min="4354" max="4354" width="4.625" style="163" customWidth="1"/>
    <col min="4355" max="4355" width="2.125" style="163" customWidth="1"/>
    <col min="4356" max="4356" width="6.5" style="163" customWidth="1"/>
    <col min="4357" max="4357" width="1.875" style="163" customWidth="1"/>
    <col min="4358" max="4358" width="7.625" style="163" customWidth="1"/>
    <col min="4359" max="4359" width="4.625" style="163" customWidth="1"/>
    <col min="4360" max="4360" width="10.625" style="163" customWidth="1"/>
    <col min="4361" max="4361" width="7.625" style="163" customWidth="1"/>
    <col min="4362" max="4362" width="3.375" style="163" customWidth="1"/>
    <col min="4363" max="4363" width="12.625" style="163" customWidth="1"/>
    <col min="4364" max="4364" width="13.25" style="163" customWidth="1"/>
    <col min="4365" max="4366" width="8.5" style="163" customWidth="1"/>
    <col min="4367" max="4369" width="5.875" style="163" customWidth="1"/>
    <col min="4370" max="4370" width="1.375" style="163" customWidth="1"/>
    <col min="4371" max="4372" width="18.125" style="163" customWidth="1"/>
    <col min="4373" max="4380" width="5.625" style="163" customWidth="1"/>
    <col min="4381" max="4409" width="3.75" style="163" customWidth="1"/>
    <col min="4410" max="4417" width="4.75" style="163" customWidth="1"/>
    <col min="4418" max="4418" width="6.5" style="163" customWidth="1"/>
    <col min="4419" max="4423" width="3.75" style="163" customWidth="1"/>
    <col min="4424" max="4424" width="4" style="163" customWidth="1"/>
    <col min="4425" max="4425" width="2.875" style="163" customWidth="1"/>
    <col min="4426" max="4426" width="3.625" style="163" customWidth="1"/>
    <col min="4427" max="4608" width="9" style="163"/>
    <col min="4609" max="4609" width="1" style="163" customWidth="1"/>
    <col min="4610" max="4610" width="4.625" style="163" customWidth="1"/>
    <col min="4611" max="4611" width="2.125" style="163" customWidth="1"/>
    <col min="4612" max="4612" width="6.5" style="163" customWidth="1"/>
    <col min="4613" max="4613" width="1.875" style="163" customWidth="1"/>
    <col min="4614" max="4614" width="7.625" style="163" customWidth="1"/>
    <col min="4615" max="4615" width="4.625" style="163" customWidth="1"/>
    <col min="4616" max="4616" width="10.625" style="163" customWidth="1"/>
    <col min="4617" max="4617" width="7.625" style="163" customWidth="1"/>
    <col min="4618" max="4618" width="3.375" style="163" customWidth="1"/>
    <col min="4619" max="4619" width="12.625" style="163" customWidth="1"/>
    <col min="4620" max="4620" width="13.25" style="163" customWidth="1"/>
    <col min="4621" max="4622" width="8.5" style="163" customWidth="1"/>
    <col min="4623" max="4625" width="5.875" style="163" customWidth="1"/>
    <col min="4626" max="4626" width="1.375" style="163" customWidth="1"/>
    <col min="4627" max="4628" width="18.125" style="163" customWidth="1"/>
    <col min="4629" max="4636" width="5.625" style="163" customWidth="1"/>
    <col min="4637" max="4665" width="3.75" style="163" customWidth="1"/>
    <col min="4666" max="4673" width="4.75" style="163" customWidth="1"/>
    <col min="4674" max="4674" width="6.5" style="163" customWidth="1"/>
    <col min="4675" max="4679" width="3.75" style="163" customWidth="1"/>
    <col min="4680" max="4680" width="4" style="163" customWidth="1"/>
    <col min="4681" max="4681" width="2.875" style="163" customWidth="1"/>
    <col min="4682" max="4682" width="3.625" style="163" customWidth="1"/>
    <col min="4683" max="4864" width="9" style="163"/>
    <col min="4865" max="4865" width="1" style="163" customWidth="1"/>
    <col min="4866" max="4866" width="4.625" style="163" customWidth="1"/>
    <col min="4867" max="4867" width="2.125" style="163" customWidth="1"/>
    <col min="4868" max="4868" width="6.5" style="163" customWidth="1"/>
    <col min="4869" max="4869" width="1.875" style="163" customWidth="1"/>
    <col min="4870" max="4870" width="7.625" style="163" customWidth="1"/>
    <col min="4871" max="4871" width="4.625" style="163" customWidth="1"/>
    <col min="4872" max="4872" width="10.625" style="163" customWidth="1"/>
    <col min="4873" max="4873" width="7.625" style="163" customWidth="1"/>
    <col min="4874" max="4874" width="3.375" style="163" customWidth="1"/>
    <col min="4875" max="4875" width="12.625" style="163" customWidth="1"/>
    <col min="4876" max="4876" width="13.25" style="163" customWidth="1"/>
    <col min="4877" max="4878" width="8.5" style="163" customWidth="1"/>
    <col min="4879" max="4881" width="5.875" style="163" customWidth="1"/>
    <col min="4882" max="4882" width="1.375" style="163" customWidth="1"/>
    <col min="4883" max="4884" width="18.125" style="163" customWidth="1"/>
    <col min="4885" max="4892" width="5.625" style="163" customWidth="1"/>
    <col min="4893" max="4921" width="3.75" style="163" customWidth="1"/>
    <col min="4922" max="4929" width="4.75" style="163" customWidth="1"/>
    <col min="4930" max="4930" width="6.5" style="163" customWidth="1"/>
    <col min="4931" max="4935" width="3.75" style="163" customWidth="1"/>
    <col min="4936" max="4936" width="4" style="163" customWidth="1"/>
    <col min="4937" max="4937" width="2.875" style="163" customWidth="1"/>
    <col min="4938" max="4938" width="3.625" style="163" customWidth="1"/>
    <col min="4939" max="5120" width="9" style="163"/>
    <col min="5121" max="5121" width="1" style="163" customWidth="1"/>
    <col min="5122" max="5122" width="4.625" style="163" customWidth="1"/>
    <col min="5123" max="5123" width="2.125" style="163" customWidth="1"/>
    <col min="5124" max="5124" width="6.5" style="163" customWidth="1"/>
    <col min="5125" max="5125" width="1.875" style="163" customWidth="1"/>
    <col min="5126" max="5126" width="7.625" style="163" customWidth="1"/>
    <col min="5127" max="5127" width="4.625" style="163" customWidth="1"/>
    <col min="5128" max="5128" width="10.625" style="163" customWidth="1"/>
    <col min="5129" max="5129" width="7.625" style="163" customWidth="1"/>
    <col min="5130" max="5130" width="3.375" style="163" customWidth="1"/>
    <col min="5131" max="5131" width="12.625" style="163" customWidth="1"/>
    <col min="5132" max="5132" width="13.25" style="163" customWidth="1"/>
    <col min="5133" max="5134" width="8.5" style="163" customWidth="1"/>
    <col min="5135" max="5137" width="5.875" style="163" customWidth="1"/>
    <col min="5138" max="5138" width="1.375" style="163" customWidth="1"/>
    <col min="5139" max="5140" width="18.125" style="163" customWidth="1"/>
    <col min="5141" max="5148" width="5.625" style="163" customWidth="1"/>
    <col min="5149" max="5177" width="3.75" style="163" customWidth="1"/>
    <col min="5178" max="5185" width="4.75" style="163" customWidth="1"/>
    <col min="5186" max="5186" width="6.5" style="163" customWidth="1"/>
    <col min="5187" max="5191" width="3.75" style="163" customWidth="1"/>
    <col min="5192" max="5192" width="4" style="163" customWidth="1"/>
    <col min="5193" max="5193" width="2.875" style="163" customWidth="1"/>
    <col min="5194" max="5194" width="3.625" style="163" customWidth="1"/>
    <col min="5195" max="5376" width="9" style="163"/>
    <col min="5377" max="5377" width="1" style="163" customWidth="1"/>
    <col min="5378" max="5378" width="4.625" style="163" customWidth="1"/>
    <col min="5379" max="5379" width="2.125" style="163" customWidth="1"/>
    <col min="5380" max="5380" width="6.5" style="163" customWidth="1"/>
    <col min="5381" max="5381" width="1.875" style="163" customWidth="1"/>
    <col min="5382" max="5382" width="7.625" style="163" customWidth="1"/>
    <col min="5383" max="5383" width="4.625" style="163" customWidth="1"/>
    <col min="5384" max="5384" width="10.625" style="163" customWidth="1"/>
    <col min="5385" max="5385" width="7.625" style="163" customWidth="1"/>
    <col min="5386" max="5386" width="3.375" style="163" customWidth="1"/>
    <col min="5387" max="5387" width="12.625" style="163" customWidth="1"/>
    <col min="5388" max="5388" width="13.25" style="163" customWidth="1"/>
    <col min="5389" max="5390" width="8.5" style="163" customWidth="1"/>
    <col min="5391" max="5393" width="5.875" style="163" customWidth="1"/>
    <col min="5394" max="5394" width="1.375" style="163" customWidth="1"/>
    <col min="5395" max="5396" width="18.125" style="163" customWidth="1"/>
    <col min="5397" max="5404" width="5.625" style="163" customWidth="1"/>
    <col min="5405" max="5433" width="3.75" style="163" customWidth="1"/>
    <col min="5434" max="5441" width="4.75" style="163" customWidth="1"/>
    <col min="5442" max="5442" width="6.5" style="163" customWidth="1"/>
    <col min="5443" max="5447" width="3.75" style="163" customWidth="1"/>
    <col min="5448" max="5448" width="4" style="163" customWidth="1"/>
    <col min="5449" max="5449" width="2.875" style="163" customWidth="1"/>
    <col min="5450" max="5450" width="3.625" style="163" customWidth="1"/>
    <col min="5451" max="5632" width="9" style="163"/>
    <col min="5633" max="5633" width="1" style="163" customWidth="1"/>
    <col min="5634" max="5634" width="4.625" style="163" customWidth="1"/>
    <col min="5635" max="5635" width="2.125" style="163" customWidth="1"/>
    <col min="5636" max="5636" width="6.5" style="163" customWidth="1"/>
    <col min="5637" max="5637" width="1.875" style="163" customWidth="1"/>
    <col min="5638" max="5638" width="7.625" style="163" customWidth="1"/>
    <col min="5639" max="5639" width="4.625" style="163" customWidth="1"/>
    <col min="5640" max="5640" width="10.625" style="163" customWidth="1"/>
    <col min="5641" max="5641" width="7.625" style="163" customWidth="1"/>
    <col min="5642" max="5642" width="3.375" style="163" customWidth="1"/>
    <col min="5643" max="5643" width="12.625" style="163" customWidth="1"/>
    <col min="5644" max="5644" width="13.25" style="163" customWidth="1"/>
    <col min="5645" max="5646" width="8.5" style="163" customWidth="1"/>
    <col min="5647" max="5649" width="5.875" style="163" customWidth="1"/>
    <col min="5650" max="5650" width="1.375" style="163" customWidth="1"/>
    <col min="5651" max="5652" width="18.125" style="163" customWidth="1"/>
    <col min="5653" max="5660" width="5.625" style="163" customWidth="1"/>
    <col min="5661" max="5689" width="3.75" style="163" customWidth="1"/>
    <col min="5690" max="5697" width="4.75" style="163" customWidth="1"/>
    <col min="5698" max="5698" width="6.5" style="163" customWidth="1"/>
    <col min="5699" max="5703" width="3.75" style="163" customWidth="1"/>
    <col min="5704" max="5704" width="4" style="163" customWidth="1"/>
    <col min="5705" max="5705" width="2.875" style="163" customWidth="1"/>
    <col min="5706" max="5706" width="3.625" style="163" customWidth="1"/>
    <col min="5707" max="5888" width="9" style="163"/>
    <col min="5889" max="5889" width="1" style="163" customWidth="1"/>
    <col min="5890" max="5890" width="4.625" style="163" customWidth="1"/>
    <col min="5891" max="5891" width="2.125" style="163" customWidth="1"/>
    <col min="5892" max="5892" width="6.5" style="163" customWidth="1"/>
    <col min="5893" max="5893" width="1.875" style="163" customWidth="1"/>
    <col min="5894" max="5894" width="7.625" style="163" customWidth="1"/>
    <col min="5895" max="5895" width="4.625" style="163" customWidth="1"/>
    <col min="5896" max="5896" width="10.625" style="163" customWidth="1"/>
    <col min="5897" max="5897" width="7.625" style="163" customWidth="1"/>
    <col min="5898" max="5898" width="3.375" style="163" customWidth="1"/>
    <col min="5899" max="5899" width="12.625" style="163" customWidth="1"/>
    <col min="5900" max="5900" width="13.25" style="163" customWidth="1"/>
    <col min="5901" max="5902" width="8.5" style="163" customWidth="1"/>
    <col min="5903" max="5905" width="5.875" style="163" customWidth="1"/>
    <col min="5906" max="5906" width="1.375" style="163" customWidth="1"/>
    <col min="5907" max="5908" width="18.125" style="163" customWidth="1"/>
    <col min="5909" max="5916" width="5.625" style="163" customWidth="1"/>
    <col min="5917" max="5945" width="3.75" style="163" customWidth="1"/>
    <col min="5946" max="5953" width="4.75" style="163" customWidth="1"/>
    <col min="5954" max="5954" width="6.5" style="163" customWidth="1"/>
    <col min="5955" max="5959" width="3.75" style="163" customWidth="1"/>
    <col min="5960" max="5960" width="4" style="163" customWidth="1"/>
    <col min="5961" max="5961" width="2.875" style="163" customWidth="1"/>
    <col min="5962" max="5962" width="3.625" style="163" customWidth="1"/>
    <col min="5963" max="6144" width="9" style="163"/>
    <col min="6145" max="6145" width="1" style="163" customWidth="1"/>
    <col min="6146" max="6146" width="4.625" style="163" customWidth="1"/>
    <col min="6147" max="6147" width="2.125" style="163" customWidth="1"/>
    <col min="6148" max="6148" width="6.5" style="163" customWidth="1"/>
    <col min="6149" max="6149" width="1.875" style="163" customWidth="1"/>
    <col min="6150" max="6150" width="7.625" style="163" customWidth="1"/>
    <col min="6151" max="6151" width="4.625" style="163" customWidth="1"/>
    <col min="6152" max="6152" width="10.625" style="163" customWidth="1"/>
    <col min="6153" max="6153" width="7.625" style="163" customWidth="1"/>
    <col min="6154" max="6154" width="3.375" style="163" customWidth="1"/>
    <col min="6155" max="6155" width="12.625" style="163" customWidth="1"/>
    <col min="6156" max="6156" width="13.25" style="163" customWidth="1"/>
    <col min="6157" max="6158" width="8.5" style="163" customWidth="1"/>
    <col min="6159" max="6161" width="5.875" style="163" customWidth="1"/>
    <col min="6162" max="6162" width="1.375" style="163" customWidth="1"/>
    <col min="6163" max="6164" width="18.125" style="163" customWidth="1"/>
    <col min="6165" max="6172" width="5.625" style="163" customWidth="1"/>
    <col min="6173" max="6201" width="3.75" style="163" customWidth="1"/>
    <col min="6202" max="6209" width="4.75" style="163" customWidth="1"/>
    <col min="6210" max="6210" width="6.5" style="163" customWidth="1"/>
    <col min="6211" max="6215" width="3.75" style="163" customWidth="1"/>
    <col min="6216" max="6216" width="4" style="163" customWidth="1"/>
    <col min="6217" max="6217" width="2.875" style="163" customWidth="1"/>
    <col min="6218" max="6218" width="3.625" style="163" customWidth="1"/>
    <col min="6219" max="6400" width="9" style="163"/>
    <col min="6401" max="6401" width="1" style="163" customWidth="1"/>
    <col min="6402" max="6402" width="4.625" style="163" customWidth="1"/>
    <col min="6403" max="6403" width="2.125" style="163" customWidth="1"/>
    <col min="6404" max="6404" width="6.5" style="163" customWidth="1"/>
    <col min="6405" max="6405" width="1.875" style="163" customWidth="1"/>
    <col min="6406" max="6406" width="7.625" style="163" customWidth="1"/>
    <col min="6407" max="6407" width="4.625" style="163" customWidth="1"/>
    <col min="6408" max="6408" width="10.625" style="163" customWidth="1"/>
    <col min="6409" max="6409" width="7.625" style="163" customWidth="1"/>
    <col min="6410" max="6410" width="3.375" style="163" customWidth="1"/>
    <col min="6411" max="6411" width="12.625" style="163" customWidth="1"/>
    <col min="6412" max="6412" width="13.25" style="163" customWidth="1"/>
    <col min="6413" max="6414" width="8.5" style="163" customWidth="1"/>
    <col min="6415" max="6417" width="5.875" style="163" customWidth="1"/>
    <col min="6418" max="6418" width="1.375" style="163" customWidth="1"/>
    <col min="6419" max="6420" width="18.125" style="163" customWidth="1"/>
    <col min="6421" max="6428" width="5.625" style="163" customWidth="1"/>
    <col min="6429" max="6457" width="3.75" style="163" customWidth="1"/>
    <col min="6458" max="6465" width="4.75" style="163" customWidth="1"/>
    <col min="6466" max="6466" width="6.5" style="163" customWidth="1"/>
    <col min="6467" max="6471" width="3.75" style="163" customWidth="1"/>
    <col min="6472" max="6472" width="4" style="163" customWidth="1"/>
    <col min="6473" max="6473" width="2.875" style="163" customWidth="1"/>
    <col min="6474" max="6474" width="3.625" style="163" customWidth="1"/>
    <col min="6475" max="6656" width="9" style="163"/>
    <col min="6657" max="6657" width="1" style="163" customWidth="1"/>
    <col min="6658" max="6658" width="4.625" style="163" customWidth="1"/>
    <col min="6659" max="6659" width="2.125" style="163" customWidth="1"/>
    <col min="6660" max="6660" width="6.5" style="163" customWidth="1"/>
    <col min="6661" max="6661" width="1.875" style="163" customWidth="1"/>
    <col min="6662" max="6662" width="7.625" style="163" customWidth="1"/>
    <col min="6663" max="6663" width="4.625" style="163" customWidth="1"/>
    <col min="6664" max="6664" width="10.625" style="163" customWidth="1"/>
    <col min="6665" max="6665" width="7.625" style="163" customWidth="1"/>
    <col min="6666" max="6666" width="3.375" style="163" customWidth="1"/>
    <col min="6667" max="6667" width="12.625" style="163" customWidth="1"/>
    <col min="6668" max="6668" width="13.25" style="163" customWidth="1"/>
    <col min="6669" max="6670" width="8.5" style="163" customWidth="1"/>
    <col min="6671" max="6673" width="5.875" style="163" customWidth="1"/>
    <col min="6674" max="6674" width="1.375" style="163" customWidth="1"/>
    <col min="6675" max="6676" width="18.125" style="163" customWidth="1"/>
    <col min="6677" max="6684" width="5.625" style="163" customWidth="1"/>
    <col min="6685" max="6713" width="3.75" style="163" customWidth="1"/>
    <col min="6714" max="6721" width="4.75" style="163" customWidth="1"/>
    <col min="6722" max="6722" width="6.5" style="163" customWidth="1"/>
    <col min="6723" max="6727" width="3.75" style="163" customWidth="1"/>
    <col min="6728" max="6728" width="4" style="163" customWidth="1"/>
    <col min="6729" max="6729" width="2.875" style="163" customWidth="1"/>
    <col min="6730" max="6730" width="3.625" style="163" customWidth="1"/>
    <col min="6731" max="6912" width="9" style="163"/>
    <col min="6913" max="6913" width="1" style="163" customWidth="1"/>
    <col min="6914" max="6914" width="4.625" style="163" customWidth="1"/>
    <col min="6915" max="6915" width="2.125" style="163" customWidth="1"/>
    <col min="6916" max="6916" width="6.5" style="163" customWidth="1"/>
    <col min="6917" max="6917" width="1.875" style="163" customWidth="1"/>
    <col min="6918" max="6918" width="7.625" style="163" customWidth="1"/>
    <col min="6919" max="6919" width="4.625" style="163" customWidth="1"/>
    <col min="6920" max="6920" width="10.625" style="163" customWidth="1"/>
    <col min="6921" max="6921" width="7.625" style="163" customWidth="1"/>
    <col min="6922" max="6922" width="3.375" style="163" customWidth="1"/>
    <col min="6923" max="6923" width="12.625" style="163" customWidth="1"/>
    <col min="6924" max="6924" width="13.25" style="163" customWidth="1"/>
    <col min="6925" max="6926" width="8.5" style="163" customWidth="1"/>
    <col min="6927" max="6929" width="5.875" style="163" customWidth="1"/>
    <col min="6930" max="6930" width="1.375" style="163" customWidth="1"/>
    <col min="6931" max="6932" width="18.125" style="163" customWidth="1"/>
    <col min="6933" max="6940" width="5.625" style="163" customWidth="1"/>
    <col min="6941" max="6969" width="3.75" style="163" customWidth="1"/>
    <col min="6970" max="6977" width="4.75" style="163" customWidth="1"/>
    <col min="6978" max="6978" width="6.5" style="163" customWidth="1"/>
    <col min="6979" max="6983" width="3.75" style="163" customWidth="1"/>
    <col min="6984" max="6984" width="4" style="163" customWidth="1"/>
    <col min="6985" max="6985" width="2.875" style="163" customWidth="1"/>
    <col min="6986" max="6986" width="3.625" style="163" customWidth="1"/>
    <col min="6987" max="7168" width="9" style="163"/>
    <col min="7169" max="7169" width="1" style="163" customWidth="1"/>
    <col min="7170" max="7170" width="4.625" style="163" customWidth="1"/>
    <col min="7171" max="7171" width="2.125" style="163" customWidth="1"/>
    <col min="7172" max="7172" width="6.5" style="163" customWidth="1"/>
    <col min="7173" max="7173" width="1.875" style="163" customWidth="1"/>
    <col min="7174" max="7174" width="7.625" style="163" customWidth="1"/>
    <col min="7175" max="7175" width="4.625" style="163" customWidth="1"/>
    <col min="7176" max="7176" width="10.625" style="163" customWidth="1"/>
    <col min="7177" max="7177" width="7.625" style="163" customWidth="1"/>
    <col min="7178" max="7178" width="3.375" style="163" customWidth="1"/>
    <col min="7179" max="7179" width="12.625" style="163" customWidth="1"/>
    <col min="7180" max="7180" width="13.25" style="163" customWidth="1"/>
    <col min="7181" max="7182" width="8.5" style="163" customWidth="1"/>
    <col min="7183" max="7185" width="5.875" style="163" customWidth="1"/>
    <col min="7186" max="7186" width="1.375" style="163" customWidth="1"/>
    <col min="7187" max="7188" width="18.125" style="163" customWidth="1"/>
    <col min="7189" max="7196" width="5.625" style="163" customWidth="1"/>
    <col min="7197" max="7225" width="3.75" style="163" customWidth="1"/>
    <col min="7226" max="7233" width="4.75" style="163" customWidth="1"/>
    <col min="7234" max="7234" width="6.5" style="163" customWidth="1"/>
    <col min="7235" max="7239" width="3.75" style="163" customWidth="1"/>
    <col min="7240" max="7240" width="4" style="163" customWidth="1"/>
    <col min="7241" max="7241" width="2.875" style="163" customWidth="1"/>
    <col min="7242" max="7242" width="3.625" style="163" customWidth="1"/>
    <col min="7243" max="7424" width="9" style="163"/>
    <col min="7425" max="7425" width="1" style="163" customWidth="1"/>
    <col min="7426" max="7426" width="4.625" style="163" customWidth="1"/>
    <col min="7427" max="7427" width="2.125" style="163" customWidth="1"/>
    <col min="7428" max="7428" width="6.5" style="163" customWidth="1"/>
    <col min="7429" max="7429" width="1.875" style="163" customWidth="1"/>
    <col min="7430" max="7430" width="7.625" style="163" customWidth="1"/>
    <col min="7431" max="7431" width="4.625" style="163" customWidth="1"/>
    <col min="7432" max="7432" width="10.625" style="163" customWidth="1"/>
    <col min="7433" max="7433" width="7.625" style="163" customWidth="1"/>
    <col min="7434" max="7434" width="3.375" style="163" customWidth="1"/>
    <col min="7435" max="7435" width="12.625" style="163" customWidth="1"/>
    <col min="7436" max="7436" width="13.25" style="163" customWidth="1"/>
    <col min="7437" max="7438" width="8.5" style="163" customWidth="1"/>
    <col min="7439" max="7441" width="5.875" style="163" customWidth="1"/>
    <col min="7442" max="7442" width="1.375" style="163" customWidth="1"/>
    <col min="7443" max="7444" width="18.125" style="163" customWidth="1"/>
    <col min="7445" max="7452" width="5.625" style="163" customWidth="1"/>
    <col min="7453" max="7481" width="3.75" style="163" customWidth="1"/>
    <col min="7482" max="7489" width="4.75" style="163" customWidth="1"/>
    <col min="7490" max="7490" width="6.5" style="163" customWidth="1"/>
    <col min="7491" max="7495" width="3.75" style="163" customWidth="1"/>
    <col min="7496" max="7496" width="4" style="163" customWidth="1"/>
    <col min="7497" max="7497" width="2.875" style="163" customWidth="1"/>
    <col min="7498" max="7498" width="3.625" style="163" customWidth="1"/>
    <col min="7499" max="7680" width="9" style="163"/>
    <col min="7681" max="7681" width="1" style="163" customWidth="1"/>
    <col min="7682" max="7682" width="4.625" style="163" customWidth="1"/>
    <col min="7683" max="7683" width="2.125" style="163" customWidth="1"/>
    <col min="7684" max="7684" width="6.5" style="163" customWidth="1"/>
    <col min="7685" max="7685" width="1.875" style="163" customWidth="1"/>
    <col min="7686" max="7686" width="7.625" style="163" customWidth="1"/>
    <col min="7687" max="7687" width="4.625" style="163" customWidth="1"/>
    <col min="7688" max="7688" width="10.625" style="163" customWidth="1"/>
    <col min="7689" max="7689" width="7.625" style="163" customWidth="1"/>
    <col min="7690" max="7690" width="3.375" style="163" customWidth="1"/>
    <col min="7691" max="7691" width="12.625" style="163" customWidth="1"/>
    <col min="7692" max="7692" width="13.25" style="163" customWidth="1"/>
    <col min="7693" max="7694" width="8.5" style="163" customWidth="1"/>
    <col min="7695" max="7697" width="5.875" style="163" customWidth="1"/>
    <col min="7698" max="7698" width="1.375" style="163" customWidth="1"/>
    <col min="7699" max="7700" width="18.125" style="163" customWidth="1"/>
    <col min="7701" max="7708" width="5.625" style="163" customWidth="1"/>
    <col min="7709" max="7737" width="3.75" style="163" customWidth="1"/>
    <col min="7738" max="7745" width="4.75" style="163" customWidth="1"/>
    <col min="7746" max="7746" width="6.5" style="163" customWidth="1"/>
    <col min="7747" max="7751" width="3.75" style="163" customWidth="1"/>
    <col min="7752" max="7752" width="4" style="163" customWidth="1"/>
    <col min="7753" max="7753" width="2.875" style="163" customWidth="1"/>
    <col min="7754" max="7754" width="3.625" style="163" customWidth="1"/>
    <col min="7755" max="7936" width="9" style="163"/>
    <col min="7937" max="7937" width="1" style="163" customWidth="1"/>
    <col min="7938" max="7938" width="4.625" style="163" customWidth="1"/>
    <col min="7939" max="7939" width="2.125" style="163" customWidth="1"/>
    <col min="7940" max="7940" width="6.5" style="163" customWidth="1"/>
    <col min="7941" max="7941" width="1.875" style="163" customWidth="1"/>
    <col min="7942" max="7942" width="7.625" style="163" customWidth="1"/>
    <col min="7943" max="7943" width="4.625" style="163" customWidth="1"/>
    <col min="7944" max="7944" width="10.625" style="163" customWidth="1"/>
    <col min="7945" max="7945" width="7.625" style="163" customWidth="1"/>
    <col min="7946" max="7946" width="3.375" style="163" customWidth="1"/>
    <col min="7947" max="7947" width="12.625" style="163" customWidth="1"/>
    <col min="7948" max="7948" width="13.25" style="163" customWidth="1"/>
    <col min="7949" max="7950" width="8.5" style="163" customWidth="1"/>
    <col min="7951" max="7953" width="5.875" style="163" customWidth="1"/>
    <col min="7954" max="7954" width="1.375" style="163" customWidth="1"/>
    <col min="7955" max="7956" width="18.125" style="163" customWidth="1"/>
    <col min="7957" max="7964" width="5.625" style="163" customWidth="1"/>
    <col min="7965" max="7993" width="3.75" style="163" customWidth="1"/>
    <col min="7994" max="8001" width="4.75" style="163" customWidth="1"/>
    <col min="8002" max="8002" width="6.5" style="163" customWidth="1"/>
    <col min="8003" max="8007" width="3.75" style="163" customWidth="1"/>
    <col min="8008" max="8008" width="4" style="163" customWidth="1"/>
    <col min="8009" max="8009" width="2.875" style="163" customWidth="1"/>
    <col min="8010" max="8010" width="3.625" style="163" customWidth="1"/>
    <col min="8011" max="8192" width="9" style="163"/>
    <col min="8193" max="8193" width="1" style="163" customWidth="1"/>
    <col min="8194" max="8194" width="4.625" style="163" customWidth="1"/>
    <col min="8195" max="8195" width="2.125" style="163" customWidth="1"/>
    <col min="8196" max="8196" width="6.5" style="163" customWidth="1"/>
    <col min="8197" max="8197" width="1.875" style="163" customWidth="1"/>
    <col min="8198" max="8198" width="7.625" style="163" customWidth="1"/>
    <col min="8199" max="8199" width="4.625" style="163" customWidth="1"/>
    <col min="8200" max="8200" width="10.625" style="163" customWidth="1"/>
    <col min="8201" max="8201" width="7.625" style="163" customWidth="1"/>
    <col min="8202" max="8202" width="3.375" style="163" customWidth="1"/>
    <col min="8203" max="8203" width="12.625" style="163" customWidth="1"/>
    <col min="8204" max="8204" width="13.25" style="163" customWidth="1"/>
    <col min="8205" max="8206" width="8.5" style="163" customWidth="1"/>
    <col min="8207" max="8209" width="5.875" style="163" customWidth="1"/>
    <col min="8210" max="8210" width="1.375" style="163" customWidth="1"/>
    <col min="8211" max="8212" width="18.125" style="163" customWidth="1"/>
    <col min="8213" max="8220" width="5.625" style="163" customWidth="1"/>
    <col min="8221" max="8249" width="3.75" style="163" customWidth="1"/>
    <col min="8250" max="8257" width="4.75" style="163" customWidth="1"/>
    <col min="8258" max="8258" width="6.5" style="163" customWidth="1"/>
    <col min="8259" max="8263" width="3.75" style="163" customWidth="1"/>
    <col min="8264" max="8264" width="4" style="163" customWidth="1"/>
    <col min="8265" max="8265" width="2.875" style="163" customWidth="1"/>
    <col min="8266" max="8266" width="3.625" style="163" customWidth="1"/>
    <col min="8267" max="8448" width="9" style="163"/>
    <col min="8449" max="8449" width="1" style="163" customWidth="1"/>
    <col min="8450" max="8450" width="4.625" style="163" customWidth="1"/>
    <col min="8451" max="8451" width="2.125" style="163" customWidth="1"/>
    <col min="8452" max="8452" width="6.5" style="163" customWidth="1"/>
    <col min="8453" max="8453" width="1.875" style="163" customWidth="1"/>
    <col min="8454" max="8454" width="7.625" style="163" customWidth="1"/>
    <col min="8455" max="8455" width="4.625" style="163" customWidth="1"/>
    <col min="8456" max="8456" width="10.625" style="163" customWidth="1"/>
    <col min="8457" max="8457" width="7.625" style="163" customWidth="1"/>
    <col min="8458" max="8458" width="3.375" style="163" customWidth="1"/>
    <col min="8459" max="8459" width="12.625" style="163" customWidth="1"/>
    <col min="8460" max="8460" width="13.25" style="163" customWidth="1"/>
    <col min="8461" max="8462" width="8.5" style="163" customWidth="1"/>
    <col min="8463" max="8465" width="5.875" style="163" customWidth="1"/>
    <col min="8466" max="8466" width="1.375" style="163" customWidth="1"/>
    <col min="8467" max="8468" width="18.125" style="163" customWidth="1"/>
    <col min="8469" max="8476" width="5.625" style="163" customWidth="1"/>
    <col min="8477" max="8505" width="3.75" style="163" customWidth="1"/>
    <col min="8506" max="8513" width="4.75" style="163" customWidth="1"/>
    <col min="8514" max="8514" width="6.5" style="163" customWidth="1"/>
    <col min="8515" max="8519" width="3.75" style="163" customWidth="1"/>
    <col min="8520" max="8520" width="4" style="163" customWidth="1"/>
    <col min="8521" max="8521" width="2.875" style="163" customWidth="1"/>
    <col min="8522" max="8522" width="3.625" style="163" customWidth="1"/>
    <col min="8523" max="8704" width="9" style="163"/>
    <col min="8705" max="8705" width="1" style="163" customWidth="1"/>
    <col min="8706" max="8706" width="4.625" style="163" customWidth="1"/>
    <col min="8707" max="8707" width="2.125" style="163" customWidth="1"/>
    <col min="8708" max="8708" width="6.5" style="163" customWidth="1"/>
    <col min="8709" max="8709" width="1.875" style="163" customWidth="1"/>
    <col min="8710" max="8710" width="7.625" style="163" customWidth="1"/>
    <col min="8711" max="8711" width="4.625" style="163" customWidth="1"/>
    <col min="8712" max="8712" width="10.625" style="163" customWidth="1"/>
    <col min="8713" max="8713" width="7.625" style="163" customWidth="1"/>
    <col min="8714" max="8714" width="3.375" style="163" customWidth="1"/>
    <col min="8715" max="8715" width="12.625" style="163" customWidth="1"/>
    <col min="8716" max="8716" width="13.25" style="163" customWidth="1"/>
    <col min="8717" max="8718" width="8.5" style="163" customWidth="1"/>
    <col min="8719" max="8721" width="5.875" style="163" customWidth="1"/>
    <col min="8722" max="8722" width="1.375" style="163" customWidth="1"/>
    <col min="8723" max="8724" width="18.125" style="163" customWidth="1"/>
    <col min="8725" max="8732" width="5.625" style="163" customWidth="1"/>
    <col min="8733" max="8761" width="3.75" style="163" customWidth="1"/>
    <col min="8762" max="8769" width="4.75" style="163" customWidth="1"/>
    <col min="8770" max="8770" width="6.5" style="163" customWidth="1"/>
    <col min="8771" max="8775" width="3.75" style="163" customWidth="1"/>
    <col min="8776" max="8776" width="4" style="163" customWidth="1"/>
    <col min="8777" max="8777" width="2.875" style="163" customWidth="1"/>
    <col min="8778" max="8778" width="3.625" style="163" customWidth="1"/>
    <col min="8779" max="8960" width="9" style="163"/>
    <col min="8961" max="8961" width="1" style="163" customWidth="1"/>
    <col min="8962" max="8962" width="4.625" style="163" customWidth="1"/>
    <col min="8963" max="8963" width="2.125" style="163" customWidth="1"/>
    <col min="8964" max="8964" width="6.5" style="163" customWidth="1"/>
    <col min="8965" max="8965" width="1.875" style="163" customWidth="1"/>
    <col min="8966" max="8966" width="7.625" style="163" customWidth="1"/>
    <col min="8967" max="8967" width="4.625" style="163" customWidth="1"/>
    <col min="8968" max="8968" width="10.625" style="163" customWidth="1"/>
    <col min="8969" max="8969" width="7.625" style="163" customWidth="1"/>
    <col min="8970" max="8970" width="3.375" style="163" customWidth="1"/>
    <col min="8971" max="8971" width="12.625" style="163" customWidth="1"/>
    <col min="8972" max="8972" width="13.25" style="163" customWidth="1"/>
    <col min="8973" max="8974" width="8.5" style="163" customWidth="1"/>
    <col min="8975" max="8977" width="5.875" style="163" customWidth="1"/>
    <col min="8978" max="8978" width="1.375" style="163" customWidth="1"/>
    <col min="8979" max="8980" width="18.125" style="163" customWidth="1"/>
    <col min="8981" max="8988" width="5.625" style="163" customWidth="1"/>
    <col min="8989" max="9017" width="3.75" style="163" customWidth="1"/>
    <col min="9018" max="9025" width="4.75" style="163" customWidth="1"/>
    <col min="9026" max="9026" width="6.5" style="163" customWidth="1"/>
    <col min="9027" max="9031" width="3.75" style="163" customWidth="1"/>
    <col min="9032" max="9032" width="4" style="163" customWidth="1"/>
    <col min="9033" max="9033" width="2.875" style="163" customWidth="1"/>
    <col min="9034" max="9034" width="3.625" style="163" customWidth="1"/>
    <col min="9035" max="9216" width="9" style="163"/>
    <col min="9217" max="9217" width="1" style="163" customWidth="1"/>
    <col min="9218" max="9218" width="4.625" style="163" customWidth="1"/>
    <col min="9219" max="9219" width="2.125" style="163" customWidth="1"/>
    <col min="9220" max="9220" width="6.5" style="163" customWidth="1"/>
    <col min="9221" max="9221" width="1.875" style="163" customWidth="1"/>
    <col min="9222" max="9222" width="7.625" style="163" customWidth="1"/>
    <col min="9223" max="9223" width="4.625" style="163" customWidth="1"/>
    <col min="9224" max="9224" width="10.625" style="163" customWidth="1"/>
    <col min="9225" max="9225" width="7.625" style="163" customWidth="1"/>
    <col min="9226" max="9226" width="3.375" style="163" customWidth="1"/>
    <col min="9227" max="9227" width="12.625" style="163" customWidth="1"/>
    <col min="9228" max="9228" width="13.25" style="163" customWidth="1"/>
    <col min="9229" max="9230" width="8.5" style="163" customWidth="1"/>
    <col min="9231" max="9233" width="5.875" style="163" customWidth="1"/>
    <col min="9234" max="9234" width="1.375" style="163" customWidth="1"/>
    <col min="9235" max="9236" width="18.125" style="163" customWidth="1"/>
    <col min="9237" max="9244" width="5.625" style="163" customWidth="1"/>
    <col min="9245" max="9273" width="3.75" style="163" customWidth="1"/>
    <col min="9274" max="9281" width="4.75" style="163" customWidth="1"/>
    <col min="9282" max="9282" width="6.5" style="163" customWidth="1"/>
    <col min="9283" max="9287" width="3.75" style="163" customWidth="1"/>
    <col min="9288" max="9288" width="4" style="163" customWidth="1"/>
    <col min="9289" max="9289" width="2.875" style="163" customWidth="1"/>
    <col min="9290" max="9290" width="3.625" style="163" customWidth="1"/>
    <col min="9291" max="9472" width="9" style="163"/>
    <col min="9473" max="9473" width="1" style="163" customWidth="1"/>
    <col min="9474" max="9474" width="4.625" style="163" customWidth="1"/>
    <col min="9475" max="9475" width="2.125" style="163" customWidth="1"/>
    <col min="9476" max="9476" width="6.5" style="163" customWidth="1"/>
    <col min="9477" max="9477" width="1.875" style="163" customWidth="1"/>
    <col min="9478" max="9478" width="7.625" style="163" customWidth="1"/>
    <col min="9479" max="9479" width="4.625" style="163" customWidth="1"/>
    <col min="9480" max="9480" width="10.625" style="163" customWidth="1"/>
    <col min="9481" max="9481" width="7.625" style="163" customWidth="1"/>
    <col min="9482" max="9482" width="3.375" style="163" customWidth="1"/>
    <col min="9483" max="9483" width="12.625" style="163" customWidth="1"/>
    <col min="9484" max="9484" width="13.25" style="163" customWidth="1"/>
    <col min="9485" max="9486" width="8.5" style="163" customWidth="1"/>
    <col min="9487" max="9489" width="5.875" style="163" customWidth="1"/>
    <col min="9490" max="9490" width="1.375" style="163" customWidth="1"/>
    <col min="9491" max="9492" width="18.125" style="163" customWidth="1"/>
    <col min="9493" max="9500" width="5.625" style="163" customWidth="1"/>
    <col min="9501" max="9529" width="3.75" style="163" customWidth="1"/>
    <col min="9530" max="9537" width="4.75" style="163" customWidth="1"/>
    <col min="9538" max="9538" width="6.5" style="163" customWidth="1"/>
    <col min="9539" max="9543" width="3.75" style="163" customWidth="1"/>
    <col min="9544" max="9544" width="4" style="163" customWidth="1"/>
    <col min="9545" max="9545" width="2.875" style="163" customWidth="1"/>
    <col min="9546" max="9546" width="3.625" style="163" customWidth="1"/>
    <col min="9547" max="9728" width="9" style="163"/>
    <col min="9729" max="9729" width="1" style="163" customWidth="1"/>
    <col min="9730" max="9730" width="4.625" style="163" customWidth="1"/>
    <col min="9731" max="9731" width="2.125" style="163" customWidth="1"/>
    <col min="9732" max="9732" width="6.5" style="163" customWidth="1"/>
    <col min="9733" max="9733" width="1.875" style="163" customWidth="1"/>
    <col min="9734" max="9734" width="7.625" style="163" customWidth="1"/>
    <col min="9735" max="9735" width="4.625" style="163" customWidth="1"/>
    <col min="9736" max="9736" width="10.625" style="163" customWidth="1"/>
    <col min="9737" max="9737" width="7.625" style="163" customWidth="1"/>
    <col min="9738" max="9738" width="3.375" style="163" customWidth="1"/>
    <col min="9739" max="9739" width="12.625" style="163" customWidth="1"/>
    <col min="9740" max="9740" width="13.25" style="163" customWidth="1"/>
    <col min="9741" max="9742" width="8.5" style="163" customWidth="1"/>
    <col min="9743" max="9745" width="5.875" style="163" customWidth="1"/>
    <col min="9746" max="9746" width="1.375" style="163" customWidth="1"/>
    <col min="9747" max="9748" width="18.125" style="163" customWidth="1"/>
    <col min="9749" max="9756" width="5.625" style="163" customWidth="1"/>
    <col min="9757" max="9785" width="3.75" style="163" customWidth="1"/>
    <col min="9786" max="9793" width="4.75" style="163" customWidth="1"/>
    <col min="9794" max="9794" width="6.5" style="163" customWidth="1"/>
    <col min="9795" max="9799" width="3.75" style="163" customWidth="1"/>
    <col min="9800" max="9800" width="4" style="163" customWidth="1"/>
    <col min="9801" max="9801" width="2.875" style="163" customWidth="1"/>
    <col min="9802" max="9802" width="3.625" style="163" customWidth="1"/>
    <col min="9803" max="9984" width="9" style="163"/>
    <col min="9985" max="9985" width="1" style="163" customWidth="1"/>
    <col min="9986" max="9986" width="4.625" style="163" customWidth="1"/>
    <col min="9987" max="9987" width="2.125" style="163" customWidth="1"/>
    <col min="9988" max="9988" width="6.5" style="163" customWidth="1"/>
    <col min="9989" max="9989" width="1.875" style="163" customWidth="1"/>
    <col min="9990" max="9990" width="7.625" style="163" customWidth="1"/>
    <col min="9991" max="9991" width="4.625" style="163" customWidth="1"/>
    <col min="9992" max="9992" width="10.625" style="163" customWidth="1"/>
    <col min="9993" max="9993" width="7.625" style="163" customWidth="1"/>
    <col min="9994" max="9994" width="3.375" style="163" customWidth="1"/>
    <col min="9995" max="9995" width="12.625" style="163" customWidth="1"/>
    <col min="9996" max="9996" width="13.25" style="163" customWidth="1"/>
    <col min="9997" max="9998" width="8.5" style="163" customWidth="1"/>
    <col min="9999" max="10001" width="5.875" style="163" customWidth="1"/>
    <col min="10002" max="10002" width="1.375" style="163" customWidth="1"/>
    <col min="10003" max="10004" width="18.125" style="163" customWidth="1"/>
    <col min="10005" max="10012" width="5.625" style="163" customWidth="1"/>
    <col min="10013" max="10041" width="3.75" style="163" customWidth="1"/>
    <col min="10042" max="10049" width="4.75" style="163" customWidth="1"/>
    <col min="10050" max="10050" width="6.5" style="163" customWidth="1"/>
    <col min="10051" max="10055" width="3.75" style="163" customWidth="1"/>
    <col min="10056" max="10056" width="4" style="163" customWidth="1"/>
    <col min="10057" max="10057" width="2.875" style="163" customWidth="1"/>
    <col min="10058" max="10058" width="3.625" style="163" customWidth="1"/>
    <col min="10059" max="10240" width="9" style="163"/>
    <col min="10241" max="10241" width="1" style="163" customWidth="1"/>
    <col min="10242" max="10242" width="4.625" style="163" customWidth="1"/>
    <col min="10243" max="10243" width="2.125" style="163" customWidth="1"/>
    <col min="10244" max="10244" width="6.5" style="163" customWidth="1"/>
    <col min="10245" max="10245" width="1.875" style="163" customWidth="1"/>
    <col min="10246" max="10246" width="7.625" style="163" customWidth="1"/>
    <col min="10247" max="10247" width="4.625" style="163" customWidth="1"/>
    <col min="10248" max="10248" width="10.625" style="163" customWidth="1"/>
    <col min="10249" max="10249" width="7.625" style="163" customWidth="1"/>
    <col min="10250" max="10250" width="3.375" style="163" customWidth="1"/>
    <col min="10251" max="10251" width="12.625" style="163" customWidth="1"/>
    <col min="10252" max="10252" width="13.25" style="163" customWidth="1"/>
    <col min="10253" max="10254" width="8.5" style="163" customWidth="1"/>
    <col min="10255" max="10257" width="5.875" style="163" customWidth="1"/>
    <col min="10258" max="10258" width="1.375" style="163" customWidth="1"/>
    <col min="10259" max="10260" width="18.125" style="163" customWidth="1"/>
    <col min="10261" max="10268" width="5.625" style="163" customWidth="1"/>
    <col min="10269" max="10297" width="3.75" style="163" customWidth="1"/>
    <col min="10298" max="10305" width="4.75" style="163" customWidth="1"/>
    <col min="10306" max="10306" width="6.5" style="163" customWidth="1"/>
    <col min="10307" max="10311" width="3.75" style="163" customWidth="1"/>
    <col min="10312" max="10312" width="4" style="163" customWidth="1"/>
    <col min="10313" max="10313" width="2.875" style="163" customWidth="1"/>
    <col min="10314" max="10314" width="3.625" style="163" customWidth="1"/>
    <col min="10315" max="10496" width="9" style="163"/>
    <col min="10497" max="10497" width="1" style="163" customWidth="1"/>
    <col min="10498" max="10498" width="4.625" style="163" customWidth="1"/>
    <col min="10499" max="10499" width="2.125" style="163" customWidth="1"/>
    <col min="10500" max="10500" width="6.5" style="163" customWidth="1"/>
    <col min="10501" max="10501" width="1.875" style="163" customWidth="1"/>
    <col min="10502" max="10502" width="7.625" style="163" customWidth="1"/>
    <col min="10503" max="10503" width="4.625" style="163" customWidth="1"/>
    <col min="10504" max="10504" width="10.625" style="163" customWidth="1"/>
    <col min="10505" max="10505" width="7.625" style="163" customWidth="1"/>
    <col min="10506" max="10506" width="3.375" style="163" customWidth="1"/>
    <col min="10507" max="10507" width="12.625" style="163" customWidth="1"/>
    <col min="10508" max="10508" width="13.25" style="163" customWidth="1"/>
    <col min="10509" max="10510" width="8.5" style="163" customWidth="1"/>
    <col min="10511" max="10513" width="5.875" style="163" customWidth="1"/>
    <col min="10514" max="10514" width="1.375" style="163" customWidth="1"/>
    <col min="10515" max="10516" width="18.125" style="163" customWidth="1"/>
    <col min="10517" max="10524" width="5.625" style="163" customWidth="1"/>
    <col min="10525" max="10553" width="3.75" style="163" customWidth="1"/>
    <col min="10554" max="10561" width="4.75" style="163" customWidth="1"/>
    <col min="10562" max="10562" width="6.5" style="163" customWidth="1"/>
    <col min="10563" max="10567" width="3.75" style="163" customWidth="1"/>
    <col min="10568" max="10568" width="4" style="163" customWidth="1"/>
    <col min="10569" max="10569" width="2.875" style="163" customWidth="1"/>
    <col min="10570" max="10570" width="3.625" style="163" customWidth="1"/>
    <col min="10571" max="10752" width="9" style="163"/>
    <col min="10753" max="10753" width="1" style="163" customWidth="1"/>
    <col min="10754" max="10754" width="4.625" style="163" customWidth="1"/>
    <col min="10755" max="10755" width="2.125" style="163" customWidth="1"/>
    <col min="10756" max="10756" width="6.5" style="163" customWidth="1"/>
    <col min="10757" max="10757" width="1.875" style="163" customWidth="1"/>
    <col min="10758" max="10758" width="7.625" style="163" customWidth="1"/>
    <col min="10759" max="10759" width="4.625" style="163" customWidth="1"/>
    <col min="10760" max="10760" width="10.625" style="163" customWidth="1"/>
    <col min="10761" max="10761" width="7.625" style="163" customWidth="1"/>
    <col min="10762" max="10762" width="3.375" style="163" customWidth="1"/>
    <col min="10763" max="10763" width="12.625" style="163" customWidth="1"/>
    <col min="10764" max="10764" width="13.25" style="163" customWidth="1"/>
    <col min="10765" max="10766" width="8.5" style="163" customWidth="1"/>
    <col min="10767" max="10769" width="5.875" style="163" customWidth="1"/>
    <col min="10770" max="10770" width="1.375" style="163" customWidth="1"/>
    <col min="10771" max="10772" width="18.125" style="163" customWidth="1"/>
    <col min="10773" max="10780" width="5.625" style="163" customWidth="1"/>
    <col min="10781" max="10809" width="3.75" style="163" customWidth="1"/>
    <col min="10810" max="10817" width="4.75" style="163" customWidth="1"/>
    <col min="10818" max="10818" width="6.5" style="163" customWidth="1"/>
    <col min="10819" max="10823" width="3.75" style="163" customWidth="1"/>
    <col min="10824" max="10824" width="4" style="163" customWidth="1"/>
    <col min="10825" max="10825" width="2.875" style="163" customWidth="1"/>
    <col min="10826" max="10826" width="3.625" style="163" customWidth="1"/>
    <col min="10827" max="11008" width="9" style="163"/>
    <col min="11009" max="11009" width="1" style="163" customWidth="1"/>
    <col min="11010" max="11010" width="4.625" style="163" customWidth="1"/>
    <col min="11011" max="11011" width="2.125" style="163" customWidth="1"/>
    <col min="11012" max="11012" width="6.5" style="163" customWidth="1"/>
    <col min="11013" max="11013" width="1.875" style="163" customWidth="1"/>
    <col min="11014" max="11014" width="7.625" style="163" customWidth="1"/>
    <col min="11015" max="11015" width="4.625" style="163" customWidth="1"/>
    <col min="11016" max="11016" width="10.625" style="163" customWidth="1"/>
    <col min="11017" max="11017" width="7.625" style="163" customWidth="1"/>
    <col min="11018" max="11018" width="3.375" style="163" customWidth="1"/>
    <col min="11019" max="11019" width="12.625" style="163" customWidth="1"/>
    <col min="11020" max="11020" width="13.25" style="163" customWidth="1"/>
    <col min="11021" max="11022" width="8.5" style="163" customWidth="1"/>
    <col min="11023" max="11025" width="5.875" style="163" customWidth="1"/>
    <col min="11026" max="11026" width="1.375" style="163" customWidth="1"/>
    <col min="11027" max="11028" width="18.125" style="163" customWidth="1"/>
    <col min="11029" max="11036" width="5.625" style="163" customWidth="1"/>
    <col min="11037" max="11065" width="3.75" style="163" customWidth="1"/>
    <col min="11066" max="11073" width="4.75" style="163" customWidth="1"/>
    <col min="11074" max="11074" width="6.5" style="163" customWidth="1"/>
    <col min="11075" max="11079" width="3.75" style="163" customWidth="1"/>
    <col min="11080" max="11080" width="4" style="163" customWidth="1"/>
    <col min="11081" max="11081" width="2.875" style="163" customWidth="1"/>
    <col min="11082" max="11082" width="3.625" style="163" customWidth="1"/>
    <col min="11083" max="11264" width="9" style="163"/>
    <col min="11265" max="11265" width="1" style="163" customWidth="1"/>
    <col min="11266" max="11266" width="4.625" style="163" customWidth="1"/>
    <col min="11267" max="11267" width="2.125" style="163" customWidth="1"/>
    <col min="11268" max="11268" width="6.5" style="163" customWidth="1"/>
    <col min="11269" max="11269" width="1.875" style="163" customWidth="1"/>
    <col min="11270" max="11270" width="7.625" style="163" customWidth="1"/>
    <col min="11271" max="11271" width="4.625" style="163" customWidth="1"/>
    <col min="11272" max="11272" width="10.625" style="163" customWidth="1"/>
    <col min="11273" max="11273" width="7.625" style="163" customWidth="1"/>
    <col min="11274" max="11274" width="3.375" style="163" customWidth="1"/>
    <col min="11275" max="11275" width="12.625" style="163" customWidth="1"/>
    <col min="11276" max="11276" width="13.25" style="163" customWidth="1"/>
    <col min="11277" max="11278" width="8.5" style="163" customWidth="1"/>
    <col min="11279" max="11281" width="5.875" style="163" customWidth="1"/>
    <col min="11282" max="11282" width="1.375" style="163" customWidth="1"/>
    <col min="11283" max="11284" width="18.125" style="163" customWidth="1"/>
    <col min="11285" max="11292" width="5.625" style="163" customWidth="1"/>
    <col min="11293" max="11321" width="3.75" style="163" customWidth="1"/>
    <col min="11322" max="11329" width="4.75" style="163" customWidth="1"/>
    <col min="11330" max="11330" width="6.5" style="163" customWidth="1"/>
    <col min="11331" max="11335" width="3.75" style="163" customWidth="1"/>
    <col min="11336" max="11336" width="4" style="163" customWidth="1"/>
    <col min="11337" max="11337" width="2.875" style="163" customWidth="1"/>
    <col min="11338" max="11338" width="3.625" style="163" customWidth="1"/>
    <col min="11339" max="11520" width="9" style="163"/>
    <col min="11521" max="11521" width="1" style="163" customWidth="1"/>
    <col min="11522" max="11522" width="4.625" style="163" customWidth="1"/>
    <col min="11523" max="11523" width="2.125" style="163" customWidth="1"/>
    <col min="11524" max="11524" width="6.5" style="163" customWidth="1"/>
    <col min="11525" max="11525" width="1.875" style="163" customWidth="1"/>
    <col min="11526" max="11526" width="7.625" style="163" customWidth="1"/>
    <col min="11527" max="11527" width="4.625" style="163" customWidth="1"/>
    <col min="11528" max="11528" width="10.625" style="163" customWidth="1"/>
    <col min="11529" max="11529" width="7.625" style="163" customWidth="1"/>
    <col min="11530" max="11530" width="3.375" style="163" customWidth="1"/>
    <col min="11531" max="11531" width="12.625" style="163" customWidth="1"/>
    <col min="11532" max="11532" width="13.25" style="163" customWidth="1"/>
    <col min="11533" max="11534" width="8.5" style="163" customWidth="1"/>
    <col min="11535" max="11537" width="5.875" style="163" customWidth="1"/>
    <col min="11538" max="11538" width="1.375" style="163" customWidth="1"/>
    <col min="11539" max="11540" width="18.125" style="163" customWidth="1"/>
    <col min="11541" max="11548" width="5.625" style="163" customWidth="1"/>
    <col min="11549" max="11577" width="3.75" style="163" customWidth="1"/>
    <col min="11578" max="11585" width="4.75" style="163" customWidth="1"/>
    <col min="11586" max="11586" width="6.5" style="163" customWidth="1"/>
    <col min="11587" max="11591" width="3.75" style="163" customWidth="1"/>
    <col min="11592" max="11592" width="4" style="163" customWidth="1"/>
    <col min="11593" max="11593" width="2.875" style="163" customWidth="1"/>
    <col min="11594" max="11594" width="3.625" style="163" customWidth="1"/>
    <col min="11595" max="11776" width="9" style="163"/>
    <col min="11777" max="11777" width="1" style="163" customWidth="1"/>
    <col min="11778" max="11778" width="4.625" style="163" customWidth="1"/>
    <col min="11779" max="11779" width="2.125" style="163" customWidth="1"/>
    <col min="11780" max="11780" width="6.5" style="163" customWidth="1"/>
    <col min="11781" max="11781" width="1.875" style="163" customWidth="1"/>
    <col min="11782" max="11782" width="7.625" style="163" customWidth="1"/>
    <col min="11783" max="11783" width="4.625" style="163" customWidth="1"/>
    <col min="11784" max="11784" width="10.625" style="163" customWidth="1"/>
    <col min="11785" max="11785" width="7.625" style="163" customWidth="1"/>
    <col min="11786" max="11786" width="3.375" style="163" customWidth="1"/>
    <col min="11787" max="11787" width="12.625" style="163" customWidth="1"/>
    <col min="11788" max="11788" width="13.25" style="163" customWidth="1"/>
    <col min="11789" max="11790" width="8.5" style="163" customWidth="1"/>
    <col min="11791" max="11793" width="5.875" style="163" customWidth="1"/>
    <col min="11794" max="11794" width="1.375" style="163" customWidth="1"/>
    <col min="11795" max="11796" width="18.125" style="163" customWidth="1"/>
    <col min="11797" max="11804" width="5.625" style="163" customWidth="1"/>
    <col min="11805" max="11833" width="3.75" style="163" customWidth="1"/>
    <col min="11834" max="11841" width="4.75" style="163" customWidth="1"/>
    <col min="11842" max="11842" width="6.5" style="163" customWidth="1"/>
    <col min="11843" max="11847" width="3.75" style="163" customWidth="1"/>
    <col min="11848" max="11848" width="4" style="163" customWidth="1"/>
    <col min="11849" max="11849" width="2.875" style="163" customWidth="1"/>
    <col min="11850" max="11850" width="3.625" style="163" customWidth="1"/>
    <col min="11851" max="12032" width="9" style="163"/>
    <col min="12033" max="12033" width="1" style="163" customWidth="1"/>
    <col min="12034" max="12034" width="4.625" style="163" customWidth="1"/>
    <col min="12035" max="12035" width="2.125" style="163" customWidth="1"/>
    <col min="12036" max="12036" width="6.5" style="163" customWidth="1"/>
    <col min="12037" max="12037" width="1.875" style="163" customWidth="1"/>
    <col min="12038" max="12038" width="7.625" style="163" customWidth="1"/>
    <col min="12039" max="12039" width="4.625" style="163" customWidth="1"/>
    <col min="12040" max="12040" width="10.625" style="163" customWidth="1"/>
    <col min="12041" max="12041" width="7.625" style="163" customWidth="1"/>
    <col min="12042" max="12042" width="3.375" style="163" customWidth="1"/>
    <col min="12043" max="12043" width="12.625" style="163" customWidth="1"/>
    <col min="12044" max="12044" width="13.25" style="163" customWidth="1"/>
    <col min="12045" max="12046" width="8.5" style="163" customWidth="1"/>
    <col min="12047" max="12049" width="5.875" style="163" customWidth="1"/>
    <col min="12050" max="12050" width="1.375" style="163" customWidth="1"/>
    <col min="12051" max="12052" width="18.125" style="163" customWidth="1"/>
    <col min="12053" max="12060" width="5.625" style="163" customWidth="1"/>
    <col min="12061" max="12089" width="3.75" style="163" customWidth="1"/>
    <col min="12090" max="12097" width="4.75" style="163" customWidth="1"/>
    <col min="12098" max="12098" width="6.5" style="163" customWidth="1"/>
    <col min="12099" max="12103" width="3.75" style="163" customWidth="1"/>
    <col min="12104" max="12104" width="4" style="163" customWidth="1"/>
    <col min="12105" max="12105" width="2.875" style="163" customWidth="1"/>
    <col min="12106" max="12106" width="3.625" style="163" customWidth="1"/>
    <col min="12107" max="12288" width="9" style="163"/>
    <col min="12289" max="12289" width="1" style="163" customWidth="1"/>
    <col min="12290" max="12290" width="4.625" style="163" customWidth="1"/>
    <col min="12291" max="12291" width="2.125" style="163" customWidth="1"/>
    <col min="12292" max="12292" width="6.5" style="163" customWidth="1"/>
    <col min="12293" max="12293" width="1.875" style="163" customWidth="1"/>
    <col min="12294" max="12294" width="7.625" style="163" customWidth="1"/>
    <col min="12295" max="12295" width="4.625" style="163" customWidth="1"/>
    <col min="12296" max="12296" width="10.625" style="163" customWidth="1"/>
    <col min="12297" max="12297" width="7.625" style="163" customWidth="1"/>
    <col min="12298" max="12298" width="3.375" style="163" customWidth="1"/>
    <col min="12299" max="12299" width="12.625" style="163" customWidth="1"/>
    <col min="12300" max="12300" width="13.25" style="163" customWidth="1"/>
    <col min="12301" max="12302" width="8.5" style="163" customWidth="1"/>
    <col min="12303" max="12305" width="5.875" style="163" customWidth="1"/>
    <col min="12306" max="12306" width="1.375" style="163" customWidth="1"/>
    <col min="12307" max="12308" width="18.125" style="163" customWidth="1"/>
    <col min="12309" max="12316" width="5.625" style="163" customWidth="1"/>
    <col min="12317" max="12345" width="3.75" style="163" customWidth="1"/>
    <col min="12346" max="12353" width="4.75" style="163" customWidth="1"/>
    <col min="12354" max="12354" width="6.5" style="163" customWidth="1"/>
    <col min="12355" max="12359" width="3.75" style="163" customWidth="1"/>
    <col min="12360" max="12360" width="4" style="163" customWidth="1"/>
    <col min="12361" max="12361" width="2.875" style="163" customWidth="1"/>
    <col min="12362" max="12362" width="3.625" style="163" customWidth="1"/>
    <col min="12363" max="12544" width="9" style="163"/>
    <col min="12545" max="12545" width="1" style="163" customWidth="1"/>
    <col min="12546" max="12546" width="4.625" style="163" customWidth="1"/>
    <col min="12547" max="12547" width="2.125" style="163" customWidth="1"/>
    <col min="12548" max="12548" width="6.5" style="163" customWidth="1"/>
    <col min="12549" max="12549" width="1.875" style="163" customWidth="1"/>
    <col min="12550" max="12550" width="7.625" style="163" customWidth="1"/>
    <col min="12551" max="12551" width="4.625" style="163" customWidth="1"/>
    <col min="12552" max="12552" width="10.625" style="163" customWidth="1"/>
    <col min="12553" max="12553" width="7.625" style="163" customWidth="1"/>
    <col min="12554" max="12554" width="3.375" style="163" customWidth="1"/>
    <col min="12555" max="12555" width="12.625" style="163" customWidth="1"/>
    <col min="12556" max="12556" width="13.25" style="163" customWidth="1"/>
    <col min="12557" max="12558" width="8.5" style="163" customWidth="1"/>
    <col min="12559" max="12561" width="5.875" style="163" customWidth="1"/>
    <col min="12562" max="12562" width="1.375" style="163" customWidth="1"/>
    <col min="12563" max="12564" width="18.125" style="163" customWidth="1"/>
    <col min="12565" max="12572" width="5.625" style="163" customWidth="1"/>
    <col min="12573" max="12601" width="3.75" style="163" customWidth="1"/>
    <col min="12602" max="12609" width="4.75" style="163" customWidth="1"/>
    <col min="12610" max="12610" width="6.5" style="163" customWidth="1"/>
    <col min="12611" max="12615" width="3.75" style="163" customWidth="1"/>
    <col min="12616" max="12616" width="4" style="163" customWidth="1"/>
    <col min="12617" max="12617" width="2.875" style="163" customWidth="1"/>
    <col min="12618" max="12618" width="3.625" style="163" customWidth="1"/>
    <col min="12619" max="12800" width="9" style="163"/>
    <col min="12801" max="12801" width="1" style="163" customWidth="1"/>
    <col min="12802" max="12802" width="4.625" style="163" customWidth="1"/>
    <col min="12803" max="12803" width="2.125" style="163" customWidth="1"/>
    <col min="12804" max="12804" width="6.5" style="163" customWidth="1"/>
    <col min="12805" max="12805" width="1.875" style="163" customWidth="1"/>
    <col min="12806" max="12806" width="7.625" style="163" customWidth="1"/>
    <col min="12807" max="12807" width="4.625" style="163" customWidth="1"/>
    <col min="12808" max="12808" width="10.625" style="163" customWidth="1"/>
    <col min="12809" max="12809" width="7.625" style="163" customWidth="1"/>
    <col min="12810" max="12810" width="3.375" style="163" customWidth="1"/>
    <col min="12811" max="12811" width="12.625" style="163" customWidth="1"/>
    <col min="12812" max="12812" width="13.25" style="163" customWidth="1"/>
    <col min="12813" max="12814" width="8.5" style="163" customWidth="1"/>
    <col min="12815" max="12817" width="5.875" style="163" customWidth="1"/>
    <col min="12818" max="12818" width="1.375" style="163" customWidth="1"/>
    <col min="12819" max="12820" width="18.125" style="163" customWidth="1"/>
    <col min="12821" max="12828" width="5.625" style="163" customWidth="1"/>
    <col min="12829" max="12857" width="3.75" style="163" customWidth="1"/>
    <col min="12858" max="12865" width="4.75" style="163" customWidth="1"/>
    <col min="12866" max="12866" width="6.5" style="163" customWidth="1"/>
    <col min="12867" max="12871" width="3.75" style="163" customWidth="1"/>
    <col min="12872" max="12872" width="4" style="163" customWidth="1"/>
    <col min="12873" max="12873" width="2.875" style="163" customWidth="1"/>
    <col min="12874" max="12874" width="3.625" style="163" customWidth="1"/>
    <col min="12875" max="13056" width="9" style="163"/>
    <col min="13057" max="13057" width="1" style="163" customWidth="1"/>
    <col min="13058" max="13058" width="4.625" style="163" customWidth="1"/>
    <col min="13059" max="13059" width="2.125" style="163" customWidth="1"/>
    <col min="13060" max="13060" width="6.5" style="163" customWidth="1"/>
    <col min="13061" max="13061" width="1.875" style="163" customWidth="1"/>
    <col min="13062" max="13062" width="7.625" style="163" customWidth="1"/>
    <col min="13063" max="13063" width="4.625" style="163" customWidth="1"/>
    <col min="13064" max="13064" width="10.625" style="163" customWidth="1"/>
    <col min="13065" max="13065" width="7.625" style="163" customWidth="1"/>
    <col min="13066" max="13066" width="3.375" style="163" customWidth="1"/>
    <col min="13067" max="13067" width="12.625" style="163" customWidth="1"/>
    <col min="13068" max="13068" width="13.25" style="163" customWidth="1"/>
    <col min="13069" max="13070" width="8.5" style="163" customWidth="1"/>
    <col min="13071" max="13073" width="5.875" style="163" customWidth="1"/>
    <col min="13074" max="13074" width="1.375" style="163" customWidth="1"/>
    <col min="13075" max="13076" width="18.125" style="163" customWidth="1"/>
    <col min="13077" max="13084" width="5.625" style="163" customWidth="1"/>
    <col min="13085" max="13113" width="3.75" style="163" customWidth="1"/>
    <col min="13114" max="13121" width="4.75" style="163" customWidth="1"/>
    <col min="13122" max="13122" width="6.5" style="163" customWidth="1"/>
    <col min="13123" max="13127" width="3.75" style="163" customWidth="1"/>
    <col min="13128" max="13128" width="4" style="163" customWidth="1"/>
    <col min="13129" max="13129" width="2.875" style="163" customWidth="1"/>
    <col min="13130" max="13130" width="3.625" style="163" customWidth="1"/>
    <col min="13131" max="13312" width="9" style="163"/>
    <col min="13313" max="13313" width="1" style="163" customWidth="1"/>
    <col min="13314" max="13314" width="4.625" style="163" customWidth="1"/>
    <col min="13315" max="13315" width="2.125" style="163" customWidth="1"/>
    <col min="13316" max="13316" width="6.5" style="163" customWidth="1"/>
    <col min="13317" max="13317" width="1.875" style="163" customWidth="1"/>
    <col min="13318" max="13318" width="7.625" style="163" customWidth="1"/>
    <col min="13319" max="13319" width="4.625" style="163" customWidth="1"/>
    <col min="13320" max="13320" width="10.625" style="163" customWidth="1"/>
    <col min="13321" max="13321" width="7.625" style="163" customWidth="1"/>
    <col min="13322" max="13322" width="3.375" style="163" customWidth="1"/>
    <col min="13323" max="13323" width="12.625" style="163" customWidth="1"/>
    <col min="13324" max="13324" width="13.25" style="163" customWidth="1"/>
    <col min="13325" max="13326" width="8.5" style="163" customWidth="1"/>
    <col min="13327" max="13329" width="5.875" style="163" customWidth="1"/>
    <col min="13330" max="13330" width="1.375" style="163" customWidth="1"/>
    <col min="13331" max="13332" width="18.125" style="163" customWidth="1"/>
    <col min="13333" max="13340" width="5.625" style="163" customWidth="1"/>
    <col min="13341" max="13369" width="3.75" style="163" customWidth="1"/>
    <col min="13370" max="13377" width="4.75" style="163" customWidth="1"/>
    <col min="13378" max="13378" width="6.5" style="163" customWidth="1"/>
    <col min="13379" max="13383" width="3.75" style="163" customWidth="1"/>
    <col min="13384" max="13384" width="4" style="163" customWidth="1"/>
    <col min="13385" max="13385" width="2.875" style="163" customWidth="1"/>
    <col min="13386" max="13386" width="3.625" style="163" customWidth="1"/>
    <col min="13387" max="13568" width="9" style="163"/>
    <col min="13569" max="13569" width="1" style="163" customWidth="1"/>
    <col min="13570" max="13570" width="4.625" style="163" customWidth="1"/>
    <col min="13571" max="13571" width="2.125" style="163" customWidth="1"/>
    <col min="13572" max="13572" width="6.5" style="163" customWidth="1"/>
    <col min="13573" max="13573" width="1.875" style="163" customWidth="1"/>
    <col min="13574" max="13574" width="7.625" style="163" customWidth="1"/>
    <col min="13575" max="13575" width="4.625" style="163" customWidth="1"/>
    <col min="13576" max="13576" width="10.625" style="163" customWidth="1"/>
    <col min="13577" max="13577" width="7.625" style="163" customWidth="1"/>
    <col min="13578" max="13578" width="3.375" style="163" customWidth="1"/>
    <col min="13579" max="13579" width="12.625" style="163" customWidth="1"/>
    <col min="13580" max="13580" width="13.25" style="163" customWidth="1"/>
    <col min="13581" max="13582" width="8.5" style="163" customWidth="1"/>
    <col min="13583" max="13585" width="5.875" style="163" customWidth="1"/>
    <col min="13586" max="13586" width="1.375" style="163" customWidth="1"/>
    <col min="13587" max="13588" width="18.125" style="163" customWidth="1"/>
    <col min="13589" max="13596" width="5.625" style="163" customWidth="1"/>
    <col min="13597" max="13625" width="3.75" style="163" customWidth="1"/>
    <col min="13626" max="13633" width="4.75" style="163" customWidth="1"/>
    <col min="13634" max="13634" width="6.5" style="163" customWidth="1"/>
    <col min="13635" max="13639" width="3.75" style="163" customWidth="1"/>
    <col min="13640" max="13640" width="4" style="163" customWidth="1"/>
    <col min="13641" max="13641" width="2.875" style="163" customWidth="1"/>
    <col min="13642" max="13642" width="3.625" style="163" customWidth="1"/>
    <col min="13643" max="13824" width="9" style="163"/>
    <col min="13825" max="13825" width="1" style="163" customWidth="1"/>
    <col min="13826" max="13826" width="4.625" style="163" customWidth="1"/>
    <col min="13827" max="13827" width="2.125" style="163" customWidth="1"/>
    <col min="13828" max="13828" width="6.5" style="163" customWidth="1"/>
    <col min="13829" max="13829" width="1.875" style="163" customWidth="1"/>
    <col min="13830" max="13830" width="7.625" style="163" customWidth="1"/>
    <col min="13831" max="13831" width="4.625" style="163" customWidth="1"/>
    <col min="13832" max="13832" width="10.625" style="163" customWidth="1"/>
    <col min="13833" max="13833" width="7.625" style="163" customWidth="1"/>
    <col min="13834" max="13834" width="3.375" style="163" customWidth="1"/>
    <col min="13835" max="13835" width="12.625" style="163" customWidth="1"/>
    <col min="13836" max="13836" width="13.25" style="163" customWidth="1"/>
    <col min="13837" max="13838" width="8.5" style="163" customWidth="1"/>
    <col min="13839" max="13841" width="5.875" style="163" customWidth="1"/>
    <col min="13842" max="13842" width="1.375" style="163" customWidth="1"/>
    <col min="13843" max="13844" width="18.125" style="163" customWidth="1"/>
    <col min="13845" max="13852" width="5.625" style="163" customWidth="1"/>
    <col min="13853" max="13881" width="3.75" style="163" customWidth="1"/>
    <col min="13882" max="13889" width="4.75" style="163" customWidth="1"/>
    <col min="13890" max="13890" width="6.5" style="163" customWidth="1"/>
    <col min="13891" max="13895" width="3.75" style="163" customWidth="1"/>
    <col min="13896" max="13896" width="4" style="163" customWidth="1"/>
    <col min="13897" max="13897" width="2.875" style="163" customWidth="1"/>
    <col min="13898" max="13898" width="3.625" style="163" customWidth="1"/>
    <col min="13899" max="14080" width="9" style="163"/>
    <col min="14081" max="14081" width="1" style="163" customWidth="1"/>
    <col min="14082" max="14082" width="4.625" style="163" customWidth="1"/>
    <col min="14083" max="14083" width="2.125" style="163" customWidth="1"/>
    <col min="14084" max="14084" width="6.5" style="163" customWidth="1"/>
    <col min="14085" max="14085" width="1.875" style="163" customWidth="1"/>
    <col min="14086" max="14086" width="7.625" style="163" customWidth="1"/>
    <col min="14087" max="14087" width="4.625" style="163" customWidth="1"/>
    <col min="14088" max="14088" width="10.625" style="163" customWidth="1"/>
    <col min="14089" max="14089" width="7.625" style="163" customWidth="1"/>
    <col min="14090" max="14090" width="3.375" style="163" customWidth="1"/>
    <col min="14091" max="14091" width="12.625" style="163" customWidth="1"/>
    <col min="14092" max="14092" width="13.25" style="163" customWidth="1"/>
    <col min="14093" max="14094" width="8.5" style="163" customWidth="1"/>
    <col min="14095" max="14097" width="5.875" style="163" customWidth="1"/>
    <col min="14098" max="14098" width="1.375" style="163" customWidth="1"/>
    <col min="14099" max="14100" width="18.125" style="163" customWidth="1"/>
    <col min="14101" max="14108" width="5.625" style="163" customWidth="1"/>
    <col min="14109" max="14137" width="3.75" style="163" customWidth="1"/>
    <col min="14138" max="14145" width="4.75" style="163" customWidth="1"/>
    <col min="14146" max="14146" width="6.5" style="163" customWidth="1"/>
    <col min="14147" max="14151" width="3.75" style="163" customWidth="1"/>
    <col min="14152" max="14152" width="4" style="163" customWidth="1"/>
    <col min="14153" max="14153" width="2.875" style="163" customWidth="1"/>
    <col min="14154" max="14154" width="3.625" style="163" customWidth="1"/>
    <col min="14155" max="14336" width="9" style="163"/>
    <col min="14337" max="14337" width="1" style="163" customWidth="1"/>
    <col min="14338" max="14338" width="4.625" style="163" customWidth="1"/>
    <col min="14339" max="14339" width="2.125" style="163" customWidth="1"/>
    <col min="14340" max="14340" width="6.5" style="163" customWidth="1"/>
    <col min="14341" max="14341" width="1.875" style="163" customWidth="1"/>
    <col min="14342" max="14342" width="7.625" style="163" customWidth="1"/>
    <col min="14343" max="14343" width="4.625" style="163" customWidth="1"/>
    <col min="14344" max="14344" width="10.625" style="163" customWidth="1"/>
    <col min="14345" max="14345" width="7.625" style="163" customWidth="1"/>
    <col min="14346" max="14346" width="3.375" style="163" customWidth="1"/>
    <col min="14347" max="14347" width="12.625" style="163" customWidth="1"/>
    <col min="14348" max="14348" width="13.25" style="163" customWidth="1"/>
    <col min="14349" max="14350" width="8.5" style="163" customWidth="1"/>
    <col min="14351" max="14353" width="5.875" style="163" customWidth="1"/>
    <col min="14354" max="14354" width="1.375" style="163" customWidth="1"/>
    <col min="14355" max="14356" width="18.125" style="163" customWidth="1"/>
    <col min="14357" max="14364" width="5.625" style="163" customWidth="1"/>
    <col min="14365" max="14393" width="3.75" style="163" customWidth="1"/>
    <col min="14394" max="14401" width="4.75" style="163" customWidth="1"/>
    <col min="14402" max="14402" width="6.5" style="163" customWidth="1"/>
    <col min="14403" max="14407" width="3.75" style="163" customWidth="1"/>
    <col min="14408" max="14408" width="4" style="163" customWidth="1"/>
    <col min="14409" max="14409" width="2.875" style="163" customWidth="1"/>
    <col min="14410" max="14410" width="3.625" style="163" customWidth="1"/>
    <col min="14411" max="14592" width="9" style="163"/>
    <col min="14593" max="14593" width="1" style="163" customWidth="1"/>
    <col min="14594" max="14594" width="4.625" style="163" customWidth="1"/>
    <col min="14595" max="14595" width="2.125" style="163" customWidth="1"/>
    <col min="14596" max="14596" width="6.5" style="163" customWidth="1"/>
    <col min="14597" max="14597" width="1.875" style="163" customWidth="1"/>
    <col min="14598" max="14598" width="7.625" style="163" customWidth="1"/>
    <col min="14599" max="14599" width="4.625" style="163" customWidth="1"/>
    <col min="14600" max="14600" width="10.625" style="163" customWidth="1"/>
    <col min="14601" max="14601" width="7.625" style="163" customWidth="1"/>
    <col min="14602" max="14602" width="3.375" style="163" customWidth="1"/>
    <col min="14603" max="14603" width="12.625" style="163" customWidth="1"/>
    <col min="14604" max="14604" width="13.25" style="163" customWidth="1"/>
    <col min="14605" max="14606" width="8.5" style="163" customWidth="1"/>
    <col min="14607" max="14609" width="5.875" style="163" customWidth="1"/>
    <col min="14610" max="14610" width="1.375" style="163" customWidth="1"/>
    <col min="14611" max="14612" width="18.125" style="163" customWidth="1"/>
    <col min="14613" max="14620" width="5.625" style="163" customWidth="1"/>
    <col min="14621" max="14649" width="3.75" style="163" customWidth="1"/>
    <col min="14650" max="14657" width="4.75" style="163" customWidth="1"/>
    <col min="14658" max="14658" width="6.5" style="163" customWidth="1"/>
    <col min="14659" max="14663" width="3.75" style="163" customWidth="1"/>
    <col min="14664" max="14664" width="4" style="163" customWidth="1"/>
    <col min="14665" max="14665" width="2.875" style="163" customWidth="1"/>
    <col min="14666" max="14666" width="3.625" style="163" customWidth="1"/>
    <col min="14667" max="14848" width="9" style="163"/>
    <col min="14849" max="14849" width="1" style="163" customWidth="1"/>
    <col min="14850" max="14850" width="4.625" style="163" customWidth="1"/>
    <col min="14851" max="14851" width="2.125" style="163" customWidth="1"/>
    <col min="14852" max="14852" width="6.5" style="163" customWidth="1"/>
    <col min="14853" max="14853" width="1.875" style="163" customWidth="1"/>
    <col min="14854" max="14854" width="7.625" style="163" customWidth="1"/>
    <col min="14855" max="14855" width="4.625" style="163" customWidth="1"/>
    <col min="14856" max="14856" width="10.625" style="163" customWidth="1"/>
    <col min="14857" max="14857" width="7.625" style="163" customWidth="1"/>
    <col min="14858" max="14858" width="3.375" style="163" customWidth="1"/>
    <col min="14859" max="14859" width="12.625" style="163" customWidth="1"/>
    <col min="14860" max="14860" width="13.25" style="163" customWidth="1"/>
    <col min="14861" max="14862" width="8.5" style="163" customWidth="1"/>
    <col min="14863" max="14865" width="5.875" style="163" customWidth="1"/>
    <col min="14866" max="14866" width="1.375" style="163" customWidth="1"/>
    <col min="14867" max="14868" width="18.125" style="163" customWidth="1"/>
    <col min="14869" max="14876" width="5.625" style="163" customWidth="1"/>
    <col min="14877" max="14905" width="3.75" style="163" customWidth="1"/>
    <col min="14906" max="14913" width="4.75" style="163" customWidth="1"/>
    <col min="14914" max="14914" width="6.5" style="163" customWidth="1"/>
    <col min="14915" max="14919" width="3.75" style="163" customWidth="1"/>
    <col min="14920" max="14920" width="4" style="163" customWidth="1"/>
    <col min="14921" max="14921" width="2.875" style="163" customWidth="1"/>
    <col min="14922" max="14922" width="3.625" style="163" customWidth="1"/>
    <col min="14923" max="15104" width="9" style="163"/>
    <col min="15105" max="15105" width="1" style="163" customWidth="1"/>
    <col min="15106" max="15106" width="4.625" style="163" customWidth="1"/>
    <col min="15107" max="15107" width="2.125" style="163" customWidth="1"/>
    <col min="15108" max="15108" width="6.5" style="163" customWidth="1"/>
    <col min="15109" max="15109" width="1.875" style="163" customWidth="1"/>
    <col min="15110" max="15110" width="7.625" style="163" customWidth="1"/>
    <col min="15111" max="15111" width="4.625" style="163" customWidth="1"/>
    <col min="15112" max="15112" width="10.625" style="163" customWidth="1"/>
    <col min="15113" max="15113" width="7.625" style="163" customWidth="1"/>
    <col min="15114" max="15114" width="3.375" style="163" customWidth="1"/>
    <col min="15115" max="15115" width="12.625" style="163" customWidth="1"/>
    <col min="15116" max="15116" width="13.25" style="163" customWidth="1"/>
    <col min="15117" max="15118" width="8.5" style="163" customWidth="1"/>
    <col min="15119" max="15121" width="5.875" style="163" customWidth="1"/>
    <col min="15122" max="15122" width="1.375" style="163" customWidth="1"/>
    <col min="15123" max="15124" width="18.125" style="163" customWidth="1"/>
    <col min="15125" max="15132" width="5.625" style="163" customWidth="1"/>
    <col min="15133" max="15161" width="3.75" style="163" customWidth="1"/>
    <col min="15162" max="15169" width="4.75" style="163" customWidth="1"/>
    <col min="15170" max="15170" width="6.5" style="163" customWidth="1"/>
    <col min="15171" max="15175" width="3.75" style="163" customWidth="1"/>
    <col min="15176" max="15176" width="4" style="163" customWidth="1"/>
    <col min="15177" max="15177" width="2.875" style="163" customWidth="1"/>
    <col min="15178" max="15178" width="3.625" style="163" customWidth="1"/>
    <col min="15179" max="15360" width="9" style="163"/>
    <col min="15361" max="15361" width="1" style="163" customWidth="1"/>
    <col min="15362" max="15362" width="4.625" style="163" customWidth="1"/>
    <col min="15363" max="15363" width="2.125" style="163" customWidth="1"/>
    <col min="15364" max="15364" width="6.5" style="163" customWidth="1"/>
    <col min="15365" max="15365" width="1.875" style="163" customWidth="1"/>
    <col min="15366" max="15366" width="7.625" style="163" customWidth="1"/>
    <col min="15367" max="15367" width="4.625" style="163" customWidth="1"/>
    <col min="15368" max="15368" width="10.625" style="163" customWidth="1"/>
    <col min="15369" max="15369" width="7.625" style="163" customWidth="1"/>
    <col min="15370" max="15370" width="3.375" style="163" customWidth="1"/>
    <col min="15371" max="15371" width="12.625" style="163" customWidth="1"/>
    <col min="15372" max="15372" width="13.25" style="163" customWidth="1"/>
    <col min="15373" max="15374" width="8.5" style="163" customWidth="1"/>
    <col min="15375" max="15377" width="5.875" style="163" customWidth="1"/>
    <col min="15378" max="15378" width="1.375" style="163" customWidth="1"/>
    <col min="15379" max="15380" width="18.125" style="163" customWidth="1"/>
    <col min="15381" max="15388" width="5.625" style="163" customWidth="1"/>
    <col min="15389" max="15417" width="3.75" style="163" customWidth="1"/>
    <col min="15418" max="15425" width="4.75" style="163" customWidth="1"/>
    <col min="15426" max="15426" width="6.5" style="163" customWidth="1"/>
    <col min="15427" max="15431" width="3.75" style="163" customWidth="1"/>
    <col min="15432" max="15432" width="4" style="163" customWidth="1"/>
    <col min="15433" max="15433" width="2.875" style="163" customWidth="1"/>
    <col min="15434" max="15434" width="3.625" style="163" customWidth="1"/>
    <col min="15435" max="15616" width="9" style="163"/>
    <col min="15617" max="15617" width="1" style="163" customWidth="1"/>
    <col min="15618" max="15618" width="4.625" style="163" customWidth="1"/>
    <col min="15619" max="15619" width="2.125" style="163" customWidth="1"/>
    <col min="15620" max="15620" width="6.5" style="163" customWidth="1"/>
    <col min="15621" max="15621" width="1.875" style="163" customWidth="1"/>
    <col min="15622" max="15622" width="7.625" style="163" customWidth="1"/>
    <col min="15623" max="15623" width="4.625" style="163" customWidth="1"/>
    <col min="15624" max="15624" width="10.625" style="163" customWidth="1"/>
    <col min="15625" max="15625" width="7.625" style="163" customWidth="1"/>
    <col min="15626" max="15626" width="3.375" style="163" customWidth="1"/>
    <col min="15627" max="15627" width="12.625" style="163" customWidth="1"/>
    <col min="15628" max="15628" width="13.25" style="163" customWidth="1"/>
    <col min="15629" max="15630" width="8.5" style="163" customWidth="1"/>
    <col min="15631" max="15633" width="5.875" style="163" customWidth="1"/>
    <col min="15634" max="15634" width="1.375" style="163" customWidth="1"/>
    <col min="15635" max="15636" width="18.125" style="163" customWidth="1"/>
    <col min="15637" max="15644" width="5.625" style="163" customWidth="1"/>
    <col min="15645" max="15673" width="3.75" style="163" customWidth="1"/>
    <col min="15674" max="15681" width="4.75" style="163" customWidth="1"/>
    <col min="15682" max="15682" width="6.5" style="163" customWidth="1"/>
    <col min="15683" max="15687" width="3.75" style="163" customWidth="1"/>
    <col min="15688" max="15688" width="4" style="163" customWidth="1"/>
    <col min="15689" max="15689" width="2.875" style="163" customWidth="1"/>
    <col min="15690" max="15690" width="3.625" style="163" customWidth="1"/>
    <col min="15691" max="15872" width="9" style="163"/>
    <col min="15873" max="15873" width="1" style="163" customWidth="1"/>
    <col min="15874" max="15874" width="4.625" style="163" customWidth="1"/>
    <col min="15875" max="15875" width="2.125" style="163" customWidth="1"/>
    <col min="15876" max="15876" width="6.5" style="163" customWidth="1"/>
    <col min="15877" max="15877" width="1.875" style="163" customWidth="1"/>
    <col min="15878" max="15878" width="7.625" style="163" customWidth="1"/>
    <col min="15879" max="15879" width="4.625" style="163" customWidth="1"/>
    <col min="15880" max="15880" width="10.625" style="163" customWidth="1"/>
    <col min="15881" max="15881" width="7.625" style="163" customWidth="1"/>
    <col min="15882" max="15882" width="3.375" style="163" customWidth="1"/>
    <col min="15883" max="15883" width="12.625" style="163" customWidth="1"/>
    <col min="15884" max="15884" width="13.25" style="163" customWidth="1"/>
    <col min="15885" max="15886" width="8.5" style="163" customWidth="1"/>
    <col min="15887" max="15889" width="5.875" style="163" customWidth="1"/>
    <col min="15890" max="15890" width="1.375" style="163" customWidth="1"/>
    <col min="15891" max="15892" width="18.125" style="163" customWidth="1"/>
    <col min="15893" max="15900" width="5.625" style="163" customWidth="1"/>
    <col min="15901" max="15929" width="3.75" style="163" customWidth="1"/>
    <col min="15930" max="15937" width="4.75" style="163" customWidth="1"/>
    <col min="15938" max="15938" width="6.5" style="163" customWidth="1"/>
    <col min="15939" max="15943" width="3.75" style="163" customWidth="1"/>
    <col min="15944" max="15944" width="4" style="163" customWidth="1"/>
    <col min="15945" max="15945" width="2.875" style="163" customWidth="1"/>
    <col min="15946" max="15946" width="3.625" style="163" customWidth="1"/>
    <col min="15947" max="16128" width="9" style="163"/>
    <col min="16129" max="16129" width="1" style="163" customWidth="1"/>
    <col min="16130" max="16130" width="4.625" style="163" customWidth="1"/>
    <col min="16131" max="16131" width="2.125" style="163" customWidth="1"/>
    <col min="16132" max="16132" width="6.5" style="163" customWidth="1"/>
    <col min="16133" max="16133" width="1.875" style="163" customWidth="1"/>
    <col min="16134" max="16134" width="7.625" style="163" customWidth="1"/>
    <col min="16135" max="16135" width="4.625" style="163" customWidth="1"/>
    <col min="16136" max="16136" width="10.625" style="163" customWidth="1"/>
    <col min="16137" max="16137" width="7.625" style="163" customWidth="1"/>
    <col min="16138" max="16138" width="3.375" style="163" customWidth="1"/>
    <col min="16139" max="16139" width="12.625" style="163" customWidth="1"/>
    <col min="16140" max="16140" width="13.25" style="163" customWidth="1"/>
    <col min="16141" max="16142" width="8.5" style="163" customWidth="1"/>
    <col min="16143" max="16145" width="5.875" style="163" customWidth="1"/>
    <col min="16146" max="16146" width="1.375" style="163" customWidth="1"/>
    <col min="16147" max="16148" width="18.125" style="163" customWidth="1"/>
    <col min="16149" max="16156" width="5.625" style="163" customWidth="1"/>
    <col min="16157" max="16185" width="3.75" style="163" customWidth="1"/>
    <col min="16186" max="16193" width="4.75" style="163" customWidth="1"/>
    <col min="16194" max="16194" width="6.5" style="163" customWidth="1"/>
    <col min="16195" max="16199" width="3.75" style="163" customWidth="1"/>
    <col min="16200" max="16200" width="4" style="163" customWidth="1"/>
    <col min="16201" max="16201" width="2.875" style="163" customWidth="1"/>
    <col min="16202" max="16202" width="3.625" style="163" customWidth="1"/>
    <col min="16203" max="16384" width="9" style="163"/>
  </cols>
  <sheetData>
    <row r="1" spans="1:74" ht="4.5" customHeight="1" x14ac:dyDescent="0.15">
      <c r="A1" s="85"/>
      <c r="B1" s="86"/>
      <c r="C1" s="75"/>
      <c r="D1" s="75"/>
      <c r="E1" s="75"/>
      <c r="F1" s="76"/>
      <c r="G1" s="76"/>
      <c r="H1" s="76"/>
      <c r="I1" s="76"/>
      <c r="J1" s="76"/>
      <c r="K1" s="76"/>
      <c r="L1" s="76"/>
      <c r="M1" s="76"/>
      <c r="N1" s="76"/>
      <c r="O1" s="76"/>
      <c r="P1" s="76"/>
      <c r="Q1" s="76"/>
      <c r="R1" s="76"/>
    </row>
    <row r="2" spans="1:74" ht="24" customHeight="1" x14ac:dyDescent="0.15">
      <c r="A2" s="87"/>
      <c r="B2" s="121" t="s">
        <v>114</v>
      </c>
      <c r="C2" s="75"/>
      <c r="D2" s="75"/>
      <c r="E2" s="75"/>
      <c r="F2" s="76"/>
      <c r="G2" s="76"/>
      <c r="H2" s="76"/>
      <c r="I2" s="76"/>
      <c r="J2" s="76"/>
      <c r="K2" s="76"/>
      <c r="L2" s="76"/>
      <c r="M2" s="76"/>
      <c r="N2" s="76"/>
      <c r="O2" s="76"/>
      <c r="P2" s="76"/>
      <c r="Q2" s="76"/>
      <c r="R2" s="76"/>
    </row>
    <row r="3" spans="1:74" ht="16.5" customHeight="1" x14ac:dyDescent="0.15">
      <c r="A3" s="87"/>
      <c r="B3" s="77"/>
      <c r="C3" s="75"/>
      <c r="D3" s="75"/>
      <c r="E3" s="75"/>
      <c r="F3" s="76"/>
      <c r="G3" s="76"/>
      <c r="H3" s="76"/>
      <c r="I3" s="76"/>
      <c r="J3" s="76"/>
      <c r="K3" s="76"/>
      <c r="L3" s="76"/>
      <c r="M3" s="76"/>
      <c r="N3" s="76"/>
      <c r="O3" s="76"/>
      <c r="P3" s="76"/>
      <c r="Q3" s="76"/>
      <c r="R3" s="76"/>
    </row>
    <row r="4" spans="1:74" ht="21.75" customHeight="1" x14ac:dyDescent="0.15">
      <c r="A4" s="87"/>
      <c r="B4" s="557" t="str">
        <f>記録簿４月!$B$4</f>
        <v>令和５年度初任者研修年間指導計画書用記録簿（単独校用）＜提出の必要なし＞</v>
      </c>
      <c r="C4" s="557"/>
      <c r="D4" s="557"/>
      <c r="E4" s="557"/>
      <c r="F4" s="557"/>
      <c r="G4" s="557"/>
      <c r="H4" s="557"/>
      <c r="I4" s="557"/>
      <c r="J4" s="557"/>
      <c r="K4" s="557"/>
      <c r="L4" s="557"/>
      <c r="M4" s="557"/>
      <c r="N4" s="557"/>
      <c r="O4" s="557"/>
      <c r="P4" s="557"/>
      <c r="Q4" s="557"/>
      <c r="R4" s="165"/>
    </row>
    <row r="5" spans="1:74" ht="3" customHeight="1" x14ac:dyDescent="0.15">
      <c r="A5" s="87"/>
      <c r="B5" s="76"/>
      <c r="C5" s="75"/>
      <c r="D5" s="75"/>
      <c r="E5" s="75"/>
      <c r="F5" s="76"/>
      <c r="G5" s="76"/>
      <c r="H5" s="76"/>
      <c r="I5" s="76"/>
      <c r="J5" s="76"/>
      <c r="K5" s="76"/>
      <c r="L5" s="76"/>
      <c r="M5" s="76"/>
      <c r="N5" s="76"/>
      <c r="O5" s="76"/>
      <c r="P5" s="76"/>
      <c r="Q5" s="76"/>
      <c r="R5" s="76"/>
    </row>
    <row r="6" spans="1:74" ht="24" customHeight="1" x14ac:dyDescent="0.15">
      <c r="A6" s="87"/>
      <c r="B6" s="420" t="str">
        <f>記録簿４月!B6</f>
        <v>学校名</v>
      </c>
      <c r="C6" s="421"/>
      <c r="D6" s="421" t="str">
        <f>記録簿４月!D6</f>
        <v>県立○○学校</v>
      </c>
      <c r="E6" s="421"/>
      <c r="F6" s="421"/>
      <c r="G6" s="421"/>
      <c r="H6" s="421"/>
      <c r="I6" s="421"/>
      <c r="J6" s="558"/>
      <c r="K6" s="436" t="str">
        <f>記録簿４月!K6</f>
        <v>校長名</v>
      </c>
      <c r="L6" s="437"/>
      <c r="M6" s="559" t="str">
        <f>記録簿４月!M6</f>
        <v>□□　□□</v>
      </c>
      <c r="N6" s="559"/>
      <c r="O6" s="559"/>
      <c r="P6" s="559"/>
      <c r="Q6" s="560"/>
      <c r="R6" s="166"/>
    </row>
    <row r="7" spans="1:74" ht="24" customHeight="1" x14ac:dyDescent="0.15">
      <c r="A7" s="87"/>
      <c r="B7" s="424" t="str">
        <f>記録簿４月!B7</f>
        <v>初任者</v>
      </c>
      <c r="C7" s="425"/>
      <c r="D7" s="430" t="str">
        <f>記録簿４月!D7</f>
        <v>氏 名</v>
      </c>
      <c r="E7" s="431"/>
      <c r="F7" s="431" t="str">
        <f>記録簿４月!F7</f>
        <v>○○　○○</v>
      </c>
      <c r="G7" s="431"/>
      <c r="H7" s="431"/>
      <c r="I7" s="431"/>
      <c r="J7" s="434"/>
      <c r="K7" s="438"/>
      <c r="L7" s="439"/>
      <c r="M7" s="561"/>
      <c r="N7" s="561"/>
      <c r="O7" s="561"/>
      <c r="P7" s="561"/>
      <c r="Q7" s="562"/>
      <c r="R7" s="166"/>
    </row>
    <row r="8" spans="1:74" ht="30" customHeight="1" x14ac:dyDescent="0.15">
      <c r="A8" s="87"/>
      <c r="B8" s="426"/>
      <c r="C8" s="427"/>
      <c r="D8" s="430" t="str">
        <f>記録簿４月!D8</f>
        <v>担当学年</v>
      </c>
      <c r="E8" s="434"/>
      <c r="F8" s="430" t="str">
        <f>記録簿４月!F8</f>
        <v>　○年○組（正・副）（　年所属）</v>
      </c>
      <c r="G8" s="431"/>
      <c r="H8" s="431"/>
      <c r="I8" s="431"/>
      <c r="J8" s="434"/>
      <c r="K8" s="369" t="str">
        <f>記録簿４月!K8</f>
        <v xml:space="preserve"> 校内指導教員
 職・氏名</v>
      </c>
      <c r="L8" s="370"/>
      <c r="M8" s="370" t="str">
        <f>記録簿４月!M8</f>
        <v>教諭</v>
      </c>
      <c r="N8" s="563" t="str">
        <f>記録簿４月!N8</f>
        <v>△△　△△</v>
      </c>
      <c r="O8" s="563"/>
      <c r="P8" s="563"/>
      <c r="Q8" s="564"/>
      <c r="R8" s="80"/>
      <c r="AM8" s="554" t="s">
        <v>94</v>
      </c>
      <c r="AN8" s="554" t="s">
        <v>94</v>
      </c>
      <c r="AO8" s="554" t="s">
        <v>94</v>
      </c>
      <c r="AP8" s="554" t="s">
        <v>94</v>
      </c>
      <c r="AQ8" s="554" t="s">
        <v>94</v>
      </c>
      <c r="AR8" s="554" t="s">
        <v>94</v>
      </c>
      <c r="AS8" s="554" t="s">
        <v>94</v>
      </c>
      <c r="AT8" s="554" t="s">
        <v>94</v>
      </c>
      <c r="BN8" s="555"/>
    </row>
    <row r="9" spans="1:74" ht="30" customHeight="1" x14ac:dyDescent="0.15">
      <c r="A9" s="87"/>
      <c r="B9" s="428"/>
      <c r="C9" s="429"/>
      <c r="D9" s="412" t="str">
        <f>記録簿４月!D9</f>
        <v>担当教科</v>
      </c>
      <c r="E9" s="413"/>
      <c r="F9" s="567" t="str">
        <f>記録簿４月!F9</f>
        <v>国語</v>
      </c>
      <c r="G9" s="568"/>
      <c r="H9" s="568"/>
      <c r="I9" s="568"/>
      <c r="J9" s="427"/>
      <c r="K9" s="371"/>
      <c r="L9" s="372"/>
      <c r="M9" s="372"/>
      <c r="N9" s="565"/>
      <c r="O9" s="565"/>
      <c r="P9" s="565"/>
      <c r="Q9" s="566"/>
      <c r="R9" s="80"/>
      <c r="AM9" s="554"/>
      <c r="AN9" s="554"/>
      <c r="AO9" s="554"/>
      <c r="AP9" s="554"/>
      <c r="AQ9" s="554"/>
      <c r="AR9" s="554"/>
      <c r="AS9" s="554"/>
      <c r="AT9" s="554"/>
      <c r="AV9" s="537" t="s">
        <v>80</v>
      </c>
      <c r="AW9" s="537" t="s">
        <v>80</v>
      </c>
      <c r="AX9" s="537" t="s">
        <v>80</v>
      </c>
      <c r="AY9" s="537" t="s">
        <v>80</v>
      </c>
      <c r="AZ9" s="537" t="s">
        <v>80</v>
      </c>
      <c r="BA9" s="537" t="s">
        <v>80</v>
      </c>
      <c r="BB9" s="537" t="s">
        <v>80</v>
      </c>
      <c r="BC9" s="537" t="s">
        <v>80</v>
      </c>
      <c r="BD9" s="167"/>
      <c r="BF9" s="538" t="s">
        <v>66</v>
      </c>
      <c r="BG9" s="538" t="s">
        <v>92</v>
      </c>
      <c r="BH9" s="538" t="s">
        <v>66</v>
      </c>
      <c r="BI9" s="538" t="s">
        <v>66</v>
      </c>
      <c r="BJ9" s="538" t="s">
        <v>66</v>
      </c>
      <c r="BK9" s="538" t="s">
        <v>66</v>
      </c>
      <c r="BL9" s="538" t="s">
        <v>66</v>
      </c>
      <c r="BM9" s="538" t="s">
        <v>66</v>
      </c>
      <c r="BN9" s="555"/>
    </row>
    <row r="10" spans="1:74" ht="9" customHeight="1" x14ac:dyDescent="0.15">
      <c r="A10" s="87"/>
      <c r="B10" s="78"/>
      <c r="C10" s="79"/>
      <c r="D10" s="79"/>
      <c r="E10" s="79"/>
      <c r="F10" s="78"/>
      <c r="G10" s="78"/>
      <c r="H10" s="78"/>
      <c r="I10" s="78"/>
      <c r="J10" s="88"/>
      <c r="K10" s="88"/>
      <c r="L10" s="88"/>
      <c r="M10" s="78"/>
      <c r="N10" s="78"/>
      <c r="O10" s="78"/>
      <c r="P10" s="78"/>
      <c r="Q10" s="78"/>
      <c r="R10" s="80"/>
      <c r="AM10" s="554"/>
      <c r="AN10" s="554"/>
      <c r="AO10" s="554"/>
      <c r="AP10" s="554"/>
      <c r="AQ10" s="554"/>
      <c r="AR10" s="554"/>
      <c r="AS10" s="554"/>
      <c r="AT10" s="554"/>
      <c r="AV10" s="537"/>
      <c r="AW10" s="537"/>
      <c r="AX10" s="537"/>
      <c r="AY10" s="537"/>
      <c r="AZ10" s="537"/>
      <c r="BA10" s="537"/>
      <c r="BB10" s="537"/>
      <c r="BC10" s="537"/>
      <c r="BD10" s="167"/>
      <c r="BF10" s="538"/>
      <c r="BG10" s="538"/>
      <c r="BH10" s="538"/>
      <c r="BI10" s="538"/>
      <c r="BJ10" s="538"/>
      <c r="BK10" s="538"/>
      <c r="BL10" s="538"/>
      <c r="BM10" s="538"/>
      <c r="BN10" s="555"/>
    </row>
    <row r="11" spans="1:74" ht="8.25" customHeight="1" x14ac:dyDescent="0.15">
      <c r="A11" s="168"/>
      <c r="B11" s="417"/>
      <c r="C11" s="417"/>
      <c r="D11" s="417"/>
      <c r="E11" s="417"/>
      <c r="F11" s="417"/>
      <c r="G11" s="417"/>
      <c r="H11" s="417"/>
      <c r="I11" s="417"/>
      <c r="J11" s="417"/>
      <c r="K11" s="417"/>
      <c r="L11" s="417"/>
      <c r="M11" s="417"/>
      <c r="N11" s="417"/>
      <c r="O11" s="417"/>
      <c r="P11" s="418"/>
      <c r="Q11" s="418"/>
      <c r="R11" s="81"/>
      <c r="S11" s="536" t="s">
        <v>67</v>
      </c>
      <c r="T11" s="169"/>
      <c r="U11" s="537" t="s">
        <v>62</v>
      </c>
      <c r="V11" s="537" t="s">
        <v>62</v>
      </c>
      <c r="W11" s="537" t="s">
        <v>62</v>
      </c>
      <c r="X11" s="537" t="s">
        <v>62</v>
      </c>
      <c r="Y11" s="537" t="s">
        <v>62</v>
      </c>
      <c r="Z11" s="537" t="s">
        <v>62</v>
      </c>
      <c r="AA11" s="537" t="s">
        <v>62</v>
      </c>
      <c r="AB11" s="537" t="s">
        <v>62</v>
      </c>
      <c r="AC11" s="170"/>
      <c r="AD11" s="537" t="s">
        <v>68</v>
      </c>
      <c r="AE11" s="537" t="s">
        <v>68</v>
      </c>
      <c r="AF11" s="537" t="s">
        <v>68</v>
      </c>
      <c r="AG11" s="537" t="s">
        <v>68</v>
      </c>
      <c r="AH11" s="537" t="s">
        <v>68</v>
      </c>
      <c r="AI11" s="537" t="s">
        <v>68</v>
      </c>
      <c r="AJ11" s="537" t="s">
        <v>68</v>
      </c>
      <c r="AK11" s="537" t="s">
        <v>68</v>
      </c>
      <c r="AL11" s="170"/>
      <c r="AM11" s="554"/>
      <c r="AN11" s="554"/>
      <c r="AO11" s="554"/>
      <c r="AP11" s="554"/>
      <c r="AQ11" s="554"/>
      <c r="AR11" s="554"/>
      <c r="AS11" s="554"/>
      <c r="AT11" s="554"/>
      <c r="AU11" s="170"/>
      <c r="AV11" s="537"/>
      <c r="AW11" s="537"/>
      <c r="AX11" s="537"/>
      <c r="AY11" s="537"/>
      <c r="AZ11" s="537"/>
      <c r="BA11" s="537"/>
      <c r="BB11" s="537"/>
      <c r="BC11" s="537"/>
      <c r="BD11" s="167"/>
      <c r="BE11" s="170"/>
      <c r="BF11" s="538"/>
      <c r="BG11" s="538"/>
      <c r="BH11" s="538"/>
      <c r="BI11" s="538"/>
      <c r="BJ11" s="538"/>
      <c r="BK11" s="538"/>
      <c r="BL11" s="538"/>
      <c r="BM11" s="538"/>
      <c r="BN11" s="555"/>
      <c r="BO11" s="535" t="s">
        <v>9</v>
      </c>
      <c r="BP11" s="535" t="s">
        <v>10</v>
      </c>
      <c r="BQ11" s="535" t="s">
        <v>11</v>
      </c>
      <c r="BR11" s="535" t="s">
        <v>27</v>
      </c>
      <c r="BS11" s="535" t="s">
        <v>28</v>
      </c>
      <c r="BT11" s="535" t="s">
        <v>29</v>
      </c>
      <c r="BU11" s="535" t="s">
        <v>69</v>
      </c>
      <c r="BV11" s="535" t="s">
        <v>70</v>
      </c>
    </row>
    <row r="12" spans="1:74" ht="35.25" customHeight="1" x14ac:dyDescent="0.15">
      <c r="A12" s="168"/>
      <c r="B12" s="394" t="s">
        <v>71</v>
      </c>
      <c r="C12" s="394"/>
      <c r="D12" s="394"/>
      <c r="E12" s="394"/>
      <c r="F12" s="394"/>
      <c r="G12" s="394"/>
      <c r="H12" s="394"/>
      <c r="I12" s="394"/>
      <c r="J12" s="394"/>
      <c r="K12" s="394"/>
      <c r="L12" s="394"/>
      <c r="M12" s="394"/>
      <c r="N12" s="394"/>
      <c r="O12" s="394"/>
      <c r="P12" s="394"/>
      <c r="Q12" s="394"/>
      <c r="R12" s="82"/>
      <c r="S12" s="536"/>
      <c r="T12" s="169"/>
      <c r="U12" s="537"/>
      <c r="V12" s="537"/>
      <c r="W12" s="537"/>
      <c r="X12" s="537"/>
      <c r="Y12" s="537"/>
      <c r="Z12" s="537"/>
      <c r="AA12" s="537"/>
      <c r="AB12" s="537"/>
      <c r="AC12" s="170"/>
      <c r="AD12" s="537"/>
      <c r="AE12" s="537"/>
      <c r="AF12" s="537"/>
      <c r="AG12" s="537"/>
      <c r="AH12" s="537"/>
      <c r="AI12" s="537"/>
      <c r="AJ12" s="537"/>
      <c r="AK12" s="537"/>
      <c r="AL12" s="170"/>
      <c r="AM12" s="554"/>
      <c r="AN12" s="554"/>
      <c r="AO12" s="554"/>
      <c r="AP12" s="554"/>
      <c r="AQ12" s="554"/>
      <c r="AR12" s="554"/>
      <c r="AS12" s="554"/>
      <c r="AT12" s="554"/>
      <c r="AU12" s="170"/>
      <c r="AV12" s="537"/>
      <c r="AW12" s="537"/>
      <c r="AX12" s="537"/>
      <c r="AY12" s="537"/>
      <c r="AZ12" s="537"/>
      <c r="BA12" s="537"/>
      <c r="BB12" s="537"/>
      <c r="BC12" s="537"/>
      <c r="BD12" s="167"/>
      <c r="BE12" s="170"/>
      <c r="BF12" s="538"/>
      <c r="BG12" s="538"/>
      <c r="BH12" s="538"/>
      <c r="BI12" s="538"/>
      <c r="BJ12" s="538"/>
      <c r="BK12" s="538"/>
      <c r="BL12" s="538"/>
      <c r="BM12" s="538"/>
      <c r="BN12" s="555"/>
      <c r="BO12" s="535"/>
      <c r="BP12" s="535"/>
      <c r="BQ12" s="535"/>
      <c r="BR12" s="535"/>
      <c r="BS12" s="535"/>
      <c r="BT12" s="535"/>
      <c r="BU12" s="535"/>
      <c r="BV12" s="535"/>
    </row>
    <row r="13" spans="1:74" ht="16.5" customHeight="1" x14ac:dyDescent="0.15">
      <c r="A13" s="168"/>
      <c r="B13" s="545" t="s">
        <v>72</v>
      </c>
      <c r="C13" s="547" t="s">
        <v>73</v>
      </c>
      <c r="D13" s="548"/>
      <c r="E13" s="363" t="s">
        <v>74</v>
      </c>
      <c r="F13" s="364"/>
      <c r="G13" s="364"/>
      <c r="H13" s="364"/>
      <c r="I13" s="364"/>
      <c r="J13" s="364"/>
      <c r="K13" s="550"/>
      <c r="L13" s="547" t="s">
        <v>75</v>
      </c>
      <c r="M13" s="553" t="s">
        <v>76</v>
      </c>
      <c r="N13" s="553"/>
      <c r="O13" s="539" t="s">
        <v>61</v>
      </c>
      <c r="P13" s="540"/>
      <c r="Q13" s="541"/>
      <c r="R13" s="171"/>
      <c r="S13" s="536"/>
      <c r="T13" s="169"/>
      <c r="U13" s="172">
        <v>1</v>
      </c>
      <c r="V13" s="172">
        <v>2</v>
      </c>
      <c r="W13" s="172">
        <v>3</v>
      </c>
      <c r="X13" s="172">
        <v>4</v>
      </c>
      <c r="Y13" s="172">
        <v>5</v>
      </c>
      <c r="Z13" s="172">
        <v>6</v>
      </c>
      <c r="AA13" s="172">
        <v>7</v>
      </c>
      <c r="AB13" s="172">
        <v>8</v>
      </c>
      <c r="AC13" s="170"/>
      <c r="AD13" s="172">
        <v>1</v>
      </c>
      <c r="AE13" s="170">
        <v>2</v>
      </c>
      <c r="AF13" s="172">
        <v>3</v>
      </c>
      <c r="AG13" s="170">
        <v>4</v>
      </c>
      <c r="AH13" s="172">
        <v>5</v>
      </c>
      <c r="AI13" s="170">
        <v>6</v>
      </c>
      <c r="AJ13" s="172">
        <v>7</v>
      </c>
      <c r="AK13" s="170">
        <v>8</v>
      </c>
      <c r="AL13" s="170"/>
      <c r="AM13" s="170">
        <v>1</v>
      </c>
      <c r="AN13" s="170">
        <v>2</v>
      </c>
      <c r="AO13" s="170">
        <v>3</v>
      </c>
      <c r="AP13" s="170">
        <v>4</v>
      </c>
      <c r="AQ13" s="170">
        <v>5</v>
      </c>
      <c r="AR13" s="170">
        <v>6</v>
      </c>
      <c r="AS13" s="170">
        <v>7</v>
      </c>
      <c r="AT13" s="170">
        <v>8</v>
      </c>
      <c r="AU13" s="170"/>
      <c r="AV13" s="172">
        <v>1</v>
      </c>
      <c r="AW13" s="170">
        <v>2</v>
      </c>
      <c r="AX13" s="170">
        <v>3</v>
      </c>
      <c r="AY13" s="170">
        <v>4</v>
      </c>
      <c r="AZ13" s="170">
        <v>5</v>
      </c>
      <c r="BA13" s="170">
        <v>6</v>
      </c>
      <c r="BB13" s="170">
        <v>7</v>
      </c>
      <c r="BC13" s="170">
        <v>8</v>
      </c>
      <c r="BD13" s="170"/>
      <c r="BE13" s="170"/>
      <c r="BF13" s="173">
        <v>1</v>
      </c>
      <c r="BG13" s="170">
        <v>2</v>
      </c>
      <c r="BH13" s="170">
        <v>3</v>
      </c>
      <c r="BI13" s="170">
        <v>4</v>
      </c>
      <c r="BJ13" s="170">
        <v>5</v>
      </c>
      <c r="BK13" s="170">
        <v>6</v>
      </c>
      <c r="BL13" s="170">
        <v>7</v>
      </c>
      <c r="BM13" s="170">
        <v>8</v>
      </c>
      <c r="BN13" s="172"/>
      <c r="BO13" s="535"/>
      <c r="BP13" s="535"/>
      <c r="BQ13" s="535"/>
      <c r="BR13" s="535"/>
      <c r="BS13" s="535"/>
      <c r="BT13" s="535"/>
      <c r="BU13" s="535"/>
      <c r="BV13" s="535"/>
    </row>
    <row r="14" spans="1:74" ht="16.5" customHeight="1" x14ac:dyDescent="0.15">
      <c r="A14" s="168"/>
      <c r="B14" s="546"/>
      <c r="C14" s="428"/>
      <c r="D14" s="549"/>
      <c r="E14" s="551"/>
      <c r="F14" s="528"/>
      <c r="G14" s="528"/>
      <c r="H14" s="528"/>
      <c r="I14" s="528"/>
      <c r="J14" s="528"/>
      <c r="K14" s="552"/>
      <c r="L14" s="428"/>
      <c r="M14" s="174" t="s">
        <v>77</v>
      </c>
      <c r="N14" s="175" t="s">
        <v>78</v>
      </c>
      <c r="O14" s="542"/>
      <c r="P14" s="543"/>
      <c r="Q14" s="544"/>
      <c r="R14" s="76"/>
      <c r="S14" s="536"/>
      <c r="T14" s="169"/>
      <c r="U14" s="172"/>
      <c r="V14" s="172"/>
      <c r="W14" s="172"/>
      <c r="X14" s="172"/>
      <c r="Y14" s="172"/>
      <c r="Z14" s="172"/>
      <c r="AA14" s="172"/>
      <c r="AB14" s="172"/>
      <c r="AC14" s="170"/>
      <c r="AD14" s="172"/>
      <c r="AE14" s="170"/>
      <c r="AF14" s="170"/>
      <c r="AG14" s="170"/>
      <c r="AH14" s="170"/>
      <c r="AI14" s="170"/>
      <c r="AJ14" s="170"/>
      <c r="AK14" s="170"/>
      <c r="AL14" s="170"/>
      <c r="AM14" s="170"/>
      <c r="AN14" s="170"/>
      <c r="AO14" s="170"/>
      <c r="AP14" s="170"/>
      <c r="AQ14" s="170"/>
      <c r="AR14" s="170"/>
      <c r="AS14" s="170"/>
      <c r="AT14" s="170"/>
      <c r="AU14" s="170"/>
      <c r="AV14" s="172"/>
      <c r="AW14" s="170"/>
      <c r="AX14" s="170"/>
      <c r="AY14" s="170"/>
      <c r="AZ14" s="170"/>
      <c r="BA14" s="170"/>
      <c r="BB14" s="170"/>
      <c r="BC14" s="170"/>
      <c r="BD14" s="170"/>
      <c r="BE14" s="170"/>
      <c r="BG14" s="170"/>
      <c r="BH14" s="170"/>
      <c r="BI14" s="170"/>
      <c r="BJ14" s="170"/>
      <c r="BK14" s="170"/>
      <c r="BL14" s="170"/>
      <c r="BM14" s="170"/>
      <c r="BN14" s="172"/>
      <c r="BO14" s="535"/>
      <c r="BP14" s="535"/>
      <c r="BQ14" s="535"/>
      <c r="BR14" s="535"/>
      <c r="BS14" s="535"/>
      <c r="BT14" s="535"/>
      <c r="BU14" s="535"/>
      <c r="BV14" s="535"/>
    </row>
    <row r="15" spans="1:74" s="185" customFormat="1" ht="24" customHeight="1" x14ac:dyDescent="0.15">
      <c r="A15" s="176"/>
      <c r="B15" s="177" t="s">
        <v>151</v>
      </c>
      <c r="C15" s="380"/>
      <c r="D15" s="381"/>
      <c r="E15" s="382"/>
      <c r="F15" s="383"/>
      <c r="G15" s="383"/>
      <c r="H15" s="383"/>
      <c r="I15" s="383"/>
      <c r="J15" s="383"/>
      <c r="K15" s="533"/>
      <c r="L15" s="92"/>
      <c r="M15" s="93"/>
      <c r="N15" s="94"/>
      <c r="O15" s="391"/>
      <c r="P15" s="392"/>
      <c r="Q15" s="393"/>
      <c r="R15" s="178"/>
      <c r="S15" s="179" t="str">
        <f>IF(L15=$U$11,$U$11&amp;M15,IF(L15=$AD$11,$AD$11&amp;M15,IF(L15=AM8,AM8&amp;M15,IF(L15=$AV$9,$AV$9&amp;M15,IF(L15=BF9,BF9&amp;M15,IF(L15="","",$BF$9&amp;M15))))))</f>
        <v/>
      </c>
      <c r="T15" s="179"/>
      <c r="U15" s="180">
        <f>COUNTIFS(L15,"校長",M15,"①")*$N15</f>
        <v>0</v>
      </c>
      <c r="V15" s="180">
        <f>COUNTIFS(L15,"校長",M15,"②")*$N15</f>
        <v>0</v>
      </c>
      <c r="W15" s="180">
        <f>COUNTIFS(L15,"校長",M15,"③")*$N15</f>
        <v>0</v>
      </c>
      <c r="X15" s="180">
        <f>COUNTIFS(L15,"校長",M15,"④")*$N15</f>
        <v>0</v>
      </c>
      <c r="Y15" s="180">
        <f>COUNTIFS(L15,"校長",M15,"⑤")*$N15</f>
        <v>0</v>
      </c>
      <c r="Z15" s="180">
        <f>COUNTIFS(L15,"校長",M15,"⑥")*$N15</f>
        <v>0</v>
      </c>
      <c r="AA15" s="180">
        <f>COUNTIFS(L15,"校長",M15,"⑦")*$N15</f>
        <v>0</v>
      </c>
      <c r="AB15" s="180">
        <f>COUNTIFS(L15,"校長",M15,"⑧")*$N15</f>
        <v>0</v>
      </c>
      <c r="AC15" s="181"/>
      <c r="AD15" s="180">
        <f t="shared" ref="AD15:AD42" si="0">COUNTIFS(L15,"教頭",M15,"①")*$N15</f>
        <v>0</v>
      </c>
      <c r="AE15" s="180">
        <f t="shared" ref="AE15:AE42" si="1">COUNTIFS(L15,"教頭",M15,"②")*$N15</f>
        <v>0</v>
      </c>
      <c r="AF15" s="180">
        <f t="shared" ref="AF15:AF42" si="2">COUNTIFS(L15,"教頭",M15,"③")*$N15</f>
        <v>0</v>
      </c>
      <c r="AG15" s="180">
        <f t="shared" ref="AG15:AG42" si="3">COUNTIFS(L15,"教頭",M15,"④")*$N15</f>
        <v>0</v>
      </c>
      <c r="AH15" s="180">
        <f t="shared" ref="AH15:AH42" si="4">COUNTIFS(L15,"教頭",M15,"⑤")*$N15</f>
        <v>0</v>
      </c>
      <c r="AI15" s="180">
        <f t="shared" ref="AI15:AI42" si="5">COUNTIFS(L15,"教頭",M15,"⑥")*$N15</f>
        <v>0</v>
      </c>
      <c r="AJ15" s="180">
        <f t="shared" ref="AJ15:AJ42" si="6">COUNTIFS(L15,"教頭",M15,"⑦")*$N15</f>
        <v>0</v>
      </c>
      <c r="AK15" s="180">
        <f t="shared" ref="AK15:AK42" si="7">COUNTIFS(L15,"教頭",M15,"⑧")*$N15</f>
        <v>0</v>
      </c>
      <c r="AL15" s="181"/>
      <c r="AM15" s="180">
        <f>COUNTIFS(L15,"校内指導教員",M15,"①")*$N15</f>
        <v>0</v>
      </c>
      <c r="AN15" s="180">
        <f>COUNTIFS(L15,"校内指導教員",M15,"②")*$N15</f>
        <v>0</v>
      </c>
      <c r="AO15" s="180">
        <f>COUNTIFS(L15,"校内指導教員",M15,"③")*$N15</f>
        <v>0</v>
      </c>
      <c r="AP15" s="180">
        <f>COUNTIFS(L15,"校内指導教員",M15,"④")*$N15</f>
        <v>0</v>
      </c>
      <c r="AQ15" s="180">
        <f>COUNTIFS(L15,"校内指導教員",M15,"⑤")*$N15</f>
        <v>0</v>
      </c>
      <c r="AR15" s="180">
        <f>COUNTIFS(L15,"校内指導教員",M15,"⑥")*$N15</f>
        <v>0</v>
      </c>
      <c r="AS15" s="180">
        <f>COUNTIFS(L15,"校内指導教員",M15,"⑦")*$N15</f>
        <v>0</v>
      </c>
      <c r="AT15" s="180">
        <f>COUNTIFS(L15,"校内指導教員",M15,"⑧")*$N15</f>
        <v>0</v>
      </c>
      <c r="AU15" s="181"/>
      <c r="AV15" s="180">
        <f>COUNTIFS(L15,"教科指導員",M15,"①")*$N15</f>
        <v>0</v>
      </c>
      <c r="AW15" s="180">
        <f>COUNTIFS(L15,"教科指導員",M15,"②")*$N15</f>
        <v>0</v>
      </c>
      <c r="AX15" s="180">
        <f>COUNTIFS(L15,"教科指導員",M15,"③")*$N15</f>
        <v>0</v>
      </c>
      <c r="AY15" s="180">
        <f>COUNTIFS(L15,"教科指導員",M15,"④")*$N15</f>
        <v>0</v>
      </c>
      <c r="AZ15" s="180">
        <f>COUNTIFS(L15,"教科指導員",M15,"⑤")*$N15</f>
        <v>0</v>
      </c>
      <c r="BA15" s="180">
        <f>COUNTIFS(L15,"教科指導員",M15,"⑥")*$N15</f>
        <v>0</v>
      </c>
      <c r="BB15" s="180">
        <f>COUNTIFS(L15,"教科指導員",M15,"⑦")*$N15</f>
        <v>0</v>
      </c>
      <c r="BC15" s="180">
        <f>COUNTIFS(L15,"教科指導員",M15,"⑧")*$N15</f>
        <v>0</v>
      </c>
      <c r="BD15" s="146"/>
      <c r="BE15" s="182">
        <f>SUM(U15:BD15)</f>
        <v>0</v>
      </c>
      <c r="BF15" s="182">
        <f>COUNTIFS(BE15,"0",M15,"①")*N15</f>
        <v>0</v>
      </c>
      <c r="BG15" s="182">
        <f>COUNTIFS(BE15,"0",M15,"②")*N15</f>
        <v>0</v>
      </c>
      <c r="BH15" s="182">
        <f>COUNTIFS(BE15,"0",M15,"③")*N15</f>
        <v>0</v>
      </c>
      <c r="BI15" s="182">
        <f>COUNTIFS(BE15,"0",M15,"④")*N15</f>
        <v>0</v>
      </c>
      <c r="BJ15" s="182">
        <f>COUNTIFS(BE15,"0",M15,"⑤")*N15</f>
        <v>0</v>
      </c>
      <c r="BK15" s="182">
        <f>COUNTIFS(BE15,"0",M15,"⑥")*N15</f>
        <v>0</v>
      </c>
      <c r="BL15" s="182">
        <f>COUNTIFS(BE15,"0",M15,"⑦")*N15</f>
        <v>0</v>
      </c>
      <c r="BM15" s="182">
        <f>COUNTIFS(BE15,"0",M15,"⑧")*N15</f>
        <v>0</v>
      </c>
      <c r="BN15" s="183"/>
      <c r="BO15" s="184">
        <f t="shared" ref="BO15:BO42" si="8">COUNTIF(M15,"①")*$N15</f>
        <v>0</v>
      </c>
      <c r="BP15" s="184">
        <f t="shared" ref="BP15:BP42" si="9">COUNTIF(M15,"②")*$N15</f>
        <v>0</v>
      </c>
      <c r="BQ15" s="184">
        <f t="shared" ref="BQ15:BQ42" si="10">COUNTIF(M15,"③")*$N15</f>
        <v>0</v>
      </c>
      <c r="BR15" s="184">
        <f t="shared" ref="BR15:BR42" si="11">COUNTIF(M15,"④")*$N15</f>
        <v>0</v>
      </c>
      <c r="BS15" s="184">
        <f t="shared" ref="BS15:BS42" si="12">COUNTIF(M15,"⑤")*$N15</f>
        <v>0</v>
      </c>
      <c r="BT15" s="184">
        <f t="shared" ref="BT15:BT42" si="13">COUNTIF(M15,"⑥")*$N15</f>
        <v>0</v>
      </c>
      <c r="BU15" s="184">
        <f t="shared" ref="BU15:BU42" si="14">COUNTIF(M15,"⑦")*$N15</f>
        <v>0</v>
      </c>
      <c r="BV15" s="184">
        <f t="shared" ref="BV15:BV42" si="15">COUNTIF(M15,"⑧")*$N15</f>
        <v>0</v>
      </c>
    </row>
    <row r="16" spans="1:74" s="185" customFormat="1" ht="24" customHeight="1" x14ac:dyDescent="0.15">
      <c r="A16" s="176"/>
      <c r="B16" s="186"/>
      <c r="C16" s="380"/>
      <c r="D16" s="381"/>
      <c r="E16" s="382"/>
      <c r="F16" s="383"/>
      <c r="G16" s="383"/>
      <c r="H16" s="383"/>
      <c r="I16" s="383"/>
      <c r="J16" s="383"/>
      <c r="K16" s="533"/>
      <c r="L16" s="92"/>
      <c r="M16" s="93"/>
      <c r="N16" s="94"/>
      <c r="O16" s="385"/>
      <c r="P16" s="386"/>
      <c r="Q16" s="387"/>
      <c r="R16" s="178"/>
      <c r="S16" s="179" t="str">
        <f>IF(L16=$U$11,$U$11&amp;M16,IF(L16=$AD$11,$AD$11&amp;M16,IF(L16=AM8,AM8&amp;M16,IF(L16=$AV$9,$AV$9&amp;M16,IF(L16=BF9,BF9&amp;M16,IF(L16="","",$BF$9&amp;M16))))))</f>
        <v/>
      </c>
      <c r="T16" s="179"/>
      <c r="U16" s="180">
        <f t="shared" ref="U16:U42" si="16">COUNTIFS(L16,"校長",M16,"①")*$N16</f>
        <v>0</v>
      </c>
      <c r="V16" s="180">
        <f t="shared" ref="V16:V42" si="17">COUNTIFS(L16,"校長",M16,"②")*$N16</f>
        <v>0</v>
      </c>
      <c r="W16" s="180">
        <f t="shared" ref="W16:W42" si="18">COUNTIFS(L16,"校長",M16,"③")*$N16</f>
        <v>0</v>
      </c>
      <c r="X16" s="180">
        <f t="shared" ref="X16:X42" si="19">COUNTIFS(L16,"校長",M16,"④")*$N16</f>
        <v>0</v>
      </c>
      <c r="Y16" s="180">
        <f t="shared" ref="Y16:Y42" si="20">COUNTIFS(L16,"校長",M16,"⑤")*$N16</f>
        <v>0</v>
      </c>
      <c r="Z16" s="180">
        <f t="shared" ref="Z16:Z42" si="21">COUNTIFS(L16,"校長",M16,"⑥")*$N16</f>
        <v>0</v>
      </c>
      <c r="AA16" s="180">
        <f t="shared" ref="AA16:AA42" si="22">COUNTIFS(L16,"校長",M16,"⑦")*$N16</f>
        <v>0</v>
      </c>
      <c r="AB16" s="180">
        <f t="shared" ref="AB16:AB42" si="23">COUNTIFS(L16,"校長",M16,"⑧")*$N16</f>
        <v>0</v>
      </c>
      <c r="AC16" s="181"/>
      <c r="AD16" s="180">
        <f t="shared" si="0"/>
        <v>0</v>
      </c>
      <c r="AE16" s="180">
        <f t="shared" si="1"/>
        <v>0</v>
      </c>
      <c r="AF16" s="180">
        <f t="shared" si="2"/>
        <v>0</v>
      </c>
      <c r="AG16" s="180">
        <f t="shared" si="3"/>
        <v>0</v>
      </c>
      <c r="AH16" s="180">
        <f t="shared" si="4"/>
        <v>0</v>
      </c>
      <c r="AI16" s="180">
        <f t="shared" si="5"/>
        <v>0</v>
      </c>
      <c r="AJ16" s="180">
        <f t="shared" si="6"/>
        <v>0</v>
      </c>
      <c r="AK16" s="180">
        <f t="shared" si="7"/>
        <v>0</v>
      </c>
      <c r="AL16" s="181"/>
      <c r="AM16" s="180">
        <f t="shared" ref="AM16:AM42" si="24">COUNTIFS(L16,"校内指導教員",M16,"①")*$N16</f>
        <v>0</v>
      </c>
      <c r="AN16" s="180">
        <f t="shared" ref="AN16:AN42" si="25">COUNTIFS(L16,"校内指導教員",M16,"②")*$N16</f>
        <v>0</v>
      </c>
      <c r="AO16" s="180">
        <f t="shared" ref="AO16:AO42" si="26">COUNTIFS(L16,"校内指導教員",M16,"③")*$N16</f>
        <v>0</v>
      </c>
      <c r="AP16" s="180">
        <f t="shared" ref="AP16:AP42" si="27">COUNTIFS(L16,"校内指導教員",M16,"④")*$N16</f>
        <v>0</v>
      </c>
      <c r="AQ16" s="180">
        <f t="shared" ref="AQ16:AQ42" si="28">COUNTIFS(L16,"校内指導教員",M16,"⑤")*$N16</f>
        <v>0</v>
      </c>
      <c r="AR16" s="180">
        <f t="shared" ref="AR16:AR42" si="29">COUNTIFS(L16,"校内指導教員",M16,"⑥")*$N16</f>
        <v>0</v>
      </c>
      <c r="AS16" s="180">
        <f t="shared" ref="AS16:AS42" si="30">COUNTIFS(L16,"校内指導教員",M16,"⑦")*$N16</f>
        <v>0</v>
      </c>
      <c r="AT16" s="180">
        <f t="shared" ref="AT16:AT42" si="31">COUNTIFS(L16,"校内指導教員",M16,"⑧")*$N16</f>
        <v>0</v>
      </c>
      <c r="AU16" s="181"/>
      <c r="AV16" s="180">
        <f t="shared" ref="AV16:AV42" si="32">COUNTIFS(L16,"教科指導員",M16,"①")*$N16</f>
        <v>0</v>
      </c>
      <c r="AW16" s="180">
        <f t="shared" ref="AW16:AW42" si="33">COUNTIFS(L16,"教科指導員",M16,"②")*$N16</f>
        <v>0</v>
      </c>
      <c r="AX16" s="180">
        <f t="shared" ref="AX16:AX42" si="34">COUNTIFS(L16,"教科指導員",M16,"③")*$N16</f>
        <v>0</v>
      </c>
      <c r="AY16" s="180">
        <f t="shared" ref="AY16:AY42" si="35">COUNTIFS(L16,"教科指導員",M16,"④")*$N16</f>
        <v>0</v>
      </c>
      <c r="AZ16" s="180">
        <f t="shared" ref="AZ16:AZ42" si="36">COUNTIFS(L16,"教科指導員",M16,"⑤")*$N16</f>
        <v>0</v>
      </c>
      <c r="BA16" s="180">
        <f t="shared" ref="BA16:BA42" si="37">COUNTIFS(L16,"教科指導員",M16,"⑥")*$N16</f>
        <v>0</v>
      </c>
      <c r="BB16" s="180">
        <f t="shared" ref="BB16:BB42" si="38">COUNTIFS(L16,"教科指導員",M16,"⑦")*$N16</f>
        <v>0</v>
      </c>
      <c r="BC16" s="180">
        <f t="shared" ref="BC16:BC42" si="39">COUNTIFS(L16,"教科指導員",M16,"⑧")*$N16</f>
        <v>0</v>
      </c>
      <c r="BD16" s="146"/>
      <c r="BE16" s="182">
        <f t="shared" ref="BE16:BE42" si="40">SUM(U16:BD16)</f>
        <v>0</v>
      </c>
      <c r="BF16" s="182">
        <f>COUNTIFS(BE16,"0",M16,"①")*N16</f>
        <v>0</v>
      </c>
      <c r="BG16" s="182">
        <f>COUNTIFS(BE16,"0",M16,"②")*N16</f>
        <v>0</v>
      </c>
      <c r="BH16" s="182">
        <f>COUNTIFS(BE16,"0",M16,"③")*N16</f>
        <v>0</v>
      </c>
      <c r="BI16" s="182">
        <f>COUNTIFS(BE16,"0",M16,"④")*N16</f>
        <v>0</v>
      </c>
      <c r="BJ16" s="182">
        <f>COUNTIFS(BE16,"0",M16,"⑤")*N16</f>
        <v>0</v>
      </c>
      <c r="BK16" s="182">
        <f>COUNTIFS(BE16,"0",M16,"⑥")*N16</f>
        <v>0</v>
      </c>
      <c r="BL16" s="182">
        <f>COUNTIFS(BE16,"0",M16,"⑦")*N16</f>
        <v>0</v>
      </c>
      <c r="BM16" s="182">
        <f>COUNTIFS(BE16,"0",M16,"⑧")*N16</f>
        <v>0</v>
      </c>
      <c r="BN16" s="183"/>
      <c r="BO16" s="184">
        <f t="shared" si="8"/>
        <v>0</v>
      </c>
      <c r="BP16" s="184">
        <f t="shared" si="9"/>
        <v>0</v>
      </c>
      <c r="BQ16" s="184">
        <f t="shared" si="10"/>
        <v>0</v>
      </c>
      <c r="BR16" s="184">
        <f t="shared" si="11"/>
        <v>0</v>
      </c>
      <c r="BS16" s="184">
        <f t="shared" si="12"/>
        <v>0</v>
      </c>
      <c r="BT16" s="184">
        <f t="shared" si="13"/>
        <v>0</v>
      </c>
      <c r="BU16" s="184">
        <f t="shared" si="14"/>
        <v>0</v>
      </c>
      <c r="BV16" s="184">
        <f t="shared" si="15"/>
        <v>0</v>
      </c>
    </row>
    <row r="17" spans="1:74" s="185" customFormat="1" ht="24" customHeight="1" x14ac:dyDescent="0.15">
      <c r="A17" s="176"/>
      <c r="B17" s="186"/>
      <c r="C17" s="380"/>
      <c r="D17" s="381"/>
      <c r="E17" s="382"/>
      <c r="F17" s="383"/>
      <c r="G17" s="383"/>
      <c r="H17" s="383"/>
      <c r="I17" s="383"/>
      <c r="J17" s="383"/>
      <c r="K17" s="533"/>
      <c r="L17" s="92"/>
      <c r="M17" s="93"/>
      <c r="N17" s="94"/>
      <c r="O17" s="385"/>
      <c r="P17" s="386"/>
      <c r="Q17" s="387"/>
      <c r="R17" s="178"/>
      <c r="S17" s="179" t="str">
        <f>IF(L17=$U$11,$U$11&amp;M17,IF(L17=$AD$11,$AD$11&amp;M17,IF(L17=AM8,AM8&amp;M17,IF(L17=$AV$9,$AV$9&amp;M17,IF(L17=BF9,BF9&amp;M17,IF(L17="","",$BF$9&amp;M17))))))</f>
        <v/>
      </c>
      <c r="T17" s="179"/>
      <c r="U17" s="180">
        <f t="shared" si="16"/>
        <v>0</v>
      </c>
      <c r="V17" s="180">
        <f t="shared" si="17"/>
        <v>0</v>
      </c>
      <c r="W17" s="180">
        <f t="shared" si="18"/>
        <v>0</v>
      </c>
      <c r="X17" s="180">
        <f t="shared" si="19"/>
        <v>0</v>
      </c>
      <c r="Y17" s="180">
        <f t="shared" si="20"/>
        <v>0</v>
      </c>
      <c r="Z17" s="180">
        <f t="shared" si="21"/>
        <v>0</v>
      </c>
      <c r="AA17" s="180">
        <f t="shared" si="22"/>
        <v>0</v>
      </c>
      <c r="AB17" s="180">
        <f t="shared" si="23"/>
        <v>0</v>
      </c>
      <c r="AC17" s="181"/>
      <c r="AD17" s="180">
        <f t="shared" si="0"/>
        <v>0</v>
      </c>
      <c r="AE17" s="180">
        <f t="shared" si="1"/>
        <v>0</v>
      </c>
      <c r="AF17" s="180">
        <f t="shared" si="2"/>
        <v>0</v>
      </c>
      <c r="AG17" s="180">
        <f t="shared" si="3"/>
        <v>0</v>
      </c>
      <c r="AH17" s="180">
        <f t="shared" si="4"/>
        <v>0</v>
      </c>
      <c r="AI17" s="180">
        <f t="shared" si="5"/>
        <v>0</v>
      </c>
      <c r="AJ17" s="180">
        <f t="shared" si="6"/>
        <v>0</v>
      </c>
      <c r="AK17" s="180">
        <f t="shared" si="7"/>
        <v>0</v>
      </c>
      <c r="AL17" s="181"/>
      <c r="AM17" s="180">
        <f t="shared" si="24"/>
        <v>0</v>
      </c>
      <c r="AN17" s="180">
        <f t="shared" si="25"/>
        <v>0</v>
      </c>
      <c r="AO17" s="180">
        <f t="shared" si="26"/>
        <v>0</v>
      </c>
      <c r="AP17" s="180">
        <f t="shared" si="27"/>
        <v>0</v>
      </c>
      <c r="AQ17" s="180">
        <f t="shared" si="28"/>
        <v>0</v>
      </c>
      <c r="AR17" s="180">
        <f t="shared" si="29"/>
        <v>0</v>
      </c>
      <c r="AS17" s="180">
        <f t="shared" si="30"/>
        <v>0</v>
      </c>
      <c r="AT17" s="180">
        <f t="shared" si="31"/>
        <v>0</v>
      </c>
      <c r="AU17" s="181"/>
      <c r="AV17" s="180">
        <f t="shared" si="32"/>
        <v>0</v>
      </c>
      <c r="AW17" s="180">
        <f t="shared" si="33"/>
        <v>0</v>
      </c>
      <c r="AX17" s="180">
        <f t="shared" si="34"/>
        <v>0</v>
      </c>
      <c r="AY17" s="180">
        <f t="shared" si="35"/>
        <v>0</v>
      </c>
      <c r="AZ17" s="180">
        <f t="shared" si="36"/>
        <v>0</v>
      </c>
      <c r="BA17" s="180">
        <f t="shared" si="37"/>
        <v>0</v>
      </c>
      <c r="BB17" s="180">
        <f t="shared" si="38"/>
        <v>0</v>
      </c>
      <c r="BC17" s="180">
        <f t="shared" si="39"/>
        <v>0</v>
      </c>
      <c r="BD17" s="146"/>
      <c r="BE17" s="182">
        <f t="shared" si="40"/>
        <v>0</v>
      </c>
      <c r="BF17" s="182">
        <f t="shared" ref="BF17:BF42" si="41">COUNTIFS(BE17,"0",M17,"①")*N17</f>
        <v>0</v>
      </c>
      <c r="BG17" s="182">
        <f t="shared" ref="BG17:BG42" si="42">COUNTIFS(BE17,"0",M17,"②")*N17</f>
        <v>0</v>
      </c>
      <c r="BH17" s="182">
        <f t="shared" ref="BH17:BH42" si="43">COUNTIFS(BE17,"0",M17,"③")*N17</f>
        <v>0</v>
      </c>
      <c r="BI17" s="182">
        <f t="shared" ref="BI17:BI42" si="44">COUNTIFS(BE17,"0",M17,"④")*N17</f>
        <v>0</v>
      </c>
      <c r="BJ17" s="182">
        <f t="shared" ref="BJ17:BJ42" si="45">COUNTIFS(BE17,"0",M17,"⑤")*N17</f>
        <v>0</v>
      </c>
      <c r="BK17" s="182">
        <f t="shared" ref="BK17:BK42" si="46">COUNTIFS(BE17,"0",M17,"⑥")*N17</f>
        <v>0</v>
      </c>
      <c r="BL17" s="182">
        <f t="shared" ref="BL17:BL42" si="47">COUNTIFS(BE17,"0",M17,"⑦")*N17</f>
        <v>0</v>
      </c>
      <c r="BM17" s="182">
        <f t="shared" ref="BM17:BM42" si="48">COUNTIFS(BE17,"0",M17,"⑧")*N17</f>
        <v>0</v>
      </c>
      <c r="BN17" s="183"/>
      <c r="BO17" s="184">
        <f t="shared" si="8"/>
        <v>0</v>
      </c>
      <c r="BP17" s="184">
        <f t="shared" si="9"/>
        <v>0</v>
      </c>
      <c r="BQ17" s="184">
        <f t="shared" si="10"/>
        <v>0</v>
      </c>
      <c r="BR17" s="184">
        <f t="shared" si="11"/>
        <v>0</v>
      </c>
      <c r="BS17" s="184">
        <f t="shared" si="12"/>
        <v>0</v>
      </c>
      <c r="BT17" s="184">
        <f t="shared" si="13"/>
        <v>0</v>
      </c>
      <c r="BU17" s="184">
        <f t="shared" si="14"/>
        <v>0</v>
      </c>
      <c r="BV17" s="184">
        <f t="shared" si="15"/>
        <v>0</v>
      </c>
    </row>
    <row r="18" spans="1:74" s="185" customFormat="1" ht="24" customHeight="1" x14ac:dyDescent="0.15">
      <c r="A18" s="176"/>
      <c r="B18" s="186"/>
      <c r="C18" s="380"/>
      <c r="D18" s="381"/>
      <c r="E18" s="382"/>
      <c r="F18" s="383"/>
      <c r="G18" s="383"/>
      <c r="H18" s="383"/>
      <c r="I18" s="383"/>
      <c r="J18" s="383"/>
      <c r="K18" s="533"/>
      <c r="L18" s="92"/>
      <c r="M18" s="93"/>
      <c r="N18" s="94"/>
      <c r="O18" s="385"/>
      <c r="P18" s="386"/>
      <c r="Q18" s="387"/>
      <c r="R18" s="178"/>
      <c r="S18" s="179" t="str">
        <f>IF(L18=$U$11,$U$11&amp;M18,IF(L18=$AD$11,$AD$11&amp;M18,IF(L18=AM8,AM8&amp;M18,IF(L18=$AV$9,$AV$9&amp;M18,IF(L18=BF9,BF9&amp;M18,IF(L18="","",$BF$9&amp;M18))))))</f>
        <v/>
      </c>
      <c r="T18" s="179"/>
      <c r="U18" s="180">
        <f t="shared" si="16"/>
        <v>0</v>
      </c>
      <c r="V18" s="180">
        <f t="shared" si="17"/>
        <v>0</v>
      </c>
      <c r="W18" s="180">
        <f t="shared" si="18"/>
        <v>0</v>
      </c>
      <c r="X18" s="180">
        <f t="shared" si="19"/>
        <v>0</v>
      </c>
      <c r="Y18" s="180">
        <f t="shared" si="20"/>
        <v>0</v>
      </c>
      <c r="Z18" s="180">
        <f t="shared" si="21"/>
        <v>0</v>
      </c>
      <c r="AA18" s="180">
        <f t="shared" si="22"/>
        <v>0</v>
      </c>
      <c r="AB18" s="180">
        <f t="shared" si="23"/>
        <v>0</v>
      </c>
      <c r="AC18" s="181"/>
      <c r="AD18" s="180">
        <f t="shared" si="0"/>
        <v>0</v>
      </c>
      <c r="AE18" s="180">
        <f t="shared" si="1"/>
        <v>0</v>
      </c>
      <c r="AF18" s="180">
        <f t="shared" si="2"/>
        <v>0</v>
      </c>
      <c r="AG18" s="180">
        <f t="shared" si="3"/>
        <v>0</v>
      </c>
      <c r="AH18" s="180">
        <f t="shared" si="4"/>
        <v>0</v>
      </c>
      <c r="AI18" s="180">
        <f t="shared" si="5"/>
        <v>0</v>
      </c>
      <c r="AJ18" s="180">
        <f t="shared" si="6"/>
        <v>0</v>
      </c>
      <c r="AK18" s="180">
        <f t="shared" si="7"/>
        <v>0</v>
      </c>
      <c r="AL18" s="181"/>
      <c r="AM18" s="180">
        <f t="shared" si="24"/>
        <v>0</v>
      </c>
      <c r="AN18" s="180">
        <f t="shared" si="25"/>
        <v>0</v>
      </c>
      <c r="AO18" s="180">
        <f t="shared" si="26"/>
        <v>0</v>
      </c>
      <c r="AP18" s="180">
        <f t="shared" si="27"/>
        <v>0</v>
      </c>
      <c r="AQ18" s="180">
        <f t="shared" si="28"/>
        <v>0</v>
      </c>
      <c r="AR18" s="180">
        <f t="shared" si="29"/>
        <v>0</v>
      </c>
      <c r="AS18" s="180">
        <f t="shared" si="30"/>
        <v>0</v>
      </c>
      <c r="AT18" s="180">
        <f t="shared" si="31"/>
        <v>0</v>
      </c>
      <c r="AU18" s="181"/>
      <c r="AV18" s="180">
        <f t="shared" si="32"/>
        <v>0</v>
      </c>
      <c r="AW18" s="180">
        <f t="shared" si="33"/>
        <v>0</v>
      </c>
      <c r="AX18" s="180">
        <f t="shared" si="34"/>
        <v>0</v>
      </c>
      <c r="AY18" s="180">
        <f t="shared" si="35"/>
        <v>0</v>
      </c>
      <c r="AZ18" s="180">
        <f t="shared" si="36"/>
        <v>0</v>
      </c>
      <c r="BA18" s="180">
        <f t="shared" si="37"/>
        <v>0</v>
      </c>
      <c r="BB18" s="180">
        <f t="shared" si="38"/>
        <v>0</v>
      </c>
      <c r="BC18" s="180">
        <f t="shared" si="39"/>
        <v>0</v>
      </c>
      <c r="BD18" s="146"/>
      <c r="BE18" s="182">
        <f t="shared" si="40"/>
        <v>0</v>
      </c>
      <c r="BF18" s="182">
        <f t="shared" si="41"/>
        <v>0</v>
      </c>
      <c r="BG18" s="182">
        <f t="shared" si="42"/>
        <v>0</v>
      </c>
      <c r="BH18" s="182">
        <f t="shared" si="43"/>
        <v>0</v>
      </c>
      <c r="BI18" s="182">
        <f t="shared" si="44"/>
        <v>0</v>
      </c>
      <c r="BJ18" s="182">
        <f t="shared" si="45"/>
        <v>0</v>
      </c>
      <c r="BK18" s="182">
        <f t="shared" si="46"/>
        <v>0</v>
      </c>
      <c r="BL18" s="182">
        <f t="shared" si="47"/>
        <v>0</v>
      </c>
      <c r="BM18" s="182">
        <f t="shared" si="48"/>
        <v>0</v>
      </c>
      <c r="BN18" s="183"/>
      <c r="BO18" s="184">
        <f t="shared" si="8"/>
        <v>0</v>
      </c>
      <c r="BP18" s="184">
        <f t="shared" si="9"/>
        <v>0</v>
      </c>
      <c r="BQ18" s="184">
        <f t="shared" si="10"/>
        <v>0</v>
      </c>
      <c r="BR18" s="184">
        <f t="shared" si="11"/>
        <v>0</v>
      </c>
      <c r="BS18" s="184">
        <f t="shared" si="12"/>
        <v>0</v>
      </c>
      <c r="BT18" s="184">
        <f t="shared" si="13"/>
        <v>0</v>
      </c>
      <c r="BU18" s="184">
        <f t="shared" si="14"/>
        <v>0</v>
      </c>
      <c r="BV18" s="184">
        <f t="shared" si="15"/>
        <v>0</v>
      </c>
    </row>
    <row r="19" spans="1:74" s="185" customFormat="1" ht="24" customHeight="1" x14ac:dyDescent="0.15">
      <c r="A19" s="176"/>
      <c r="B19" s="187"/>
      <c r="C19" s="380"/>
      <c r="D19" s="381"/>
      <c r="E19" s="382"/>
      <c r="F19" s="383"/>
      <c r="G19" s="383"/>
      <c r="H19" s="383"/>
      <c r="I19" s="383"/>
      <c r="J19" s="383"/>
      <c r="K19" s="533"/>
      <c r="L19" s="92"/>
      <c r="M19" s="93"/>
      <c r="N19" s="94"/>
      <c r="O19" s="385"/>
      <c r="P19" s="386"/>
      <c r="Q19" s="387"/>
      <c r="R19" s="178"/>
      <c r="S19" s="179" t="str">
        <f>IF(L19=$U$11,$U$11&amp;M19,IF(L19=$AD$11,$AD$11&amp;M19,IF(L19=AM8,AM8&amp;M19,IF(L19=$AV$9,$AV$9&amp;M19,IF(L19=BF9,BF9&amp;M19,IF(L19="","",$BF$9&amp;M19))))))</f>
        <v/>
      </c>
      <c r="T19" s="179"/>
      <c r="U19" s="180">
        <f t="shared" si="16"/>
        <v>0</v>
      </c>
      <c r="V19" s="180">
        <f t="shared" si="17"/>
        <v>0</v>
      </c>
      <c r="W19" s="180">
        <f t="shared" si="18"/>
        <v>0</v>
      </c>
      <c r="X19" s="180">
        <f t="shared" si="19"/>
        <v>0</v>
      </c>
      <c r="Y19" s="180">
        <f t="shared" si="20"/>
        <v>0</v>
      </c>
      <c r="Z19" s="180">
        <f t="shared" si="21"/>
        <v>0</v>
      </c>
      <c r="AA19" s="180">
        <f t="shared" si="22"/>
        <v>0</v>
      </c>
      <c r="AB19" s="180">
        <f t="shared" si="23"/>
        <v>0</v>
      </c>
      <c r="AC19" s="181"/>
      <c r="AD19" s="180">
        <f t="shared" si="0"/>
        <v>0</v>
      </c>
      <c r="AE19" s="180">
        <f t="shared" si="1"/>
        <v>0</v>
      </c>
      <c r="AF19" s="180">
        <f t="shared" si="2"/>
        <v>0</v>
      </c>
      <c r="AG19" s="180">
        <f t="shared" si="3"/>
        <v>0</v>
      </c>
      <c r="AH19" s="180">
        <f t="shared" si="4"/>
        <v>0</v>
      </c>
      <c r="AI19" s="180">
        <f t="shared" si="5"/>
        <v>0</v>
      </c>
      <c r="AJ19" s="180">
        <f t="shared" si="6"/>
        <v>0</v>
      </c>
      <c r="AK19" s="180">
        <f t="shared" si="7"/>
        <v>0</v>
      </c>
      <c r="AL19" s="181"/>
      <c r="AM19" s="180">
        <f t="shared" si="24"/>
        <v>0</v>
      </c>
      <c r="AN19" s="180">
        <f t="shared" si="25"/>
        <v>0</v>
      </c>
      <c r="AO19" s="180">
        <f t="shared" si="26"/>
        <v>0</v>
      </c>
      <c r="AP19" s="180">
        <f t="shared" si="27"/>
        <v>0</v>
      </c>
      <c r="AQ19" s="180">
        <f t="shared" si="28"/>
        <v>0</v>
      </c>
      <c r="AR19" s="180">
        <f t="shared" si="29"/>
        <v>0</v>
      </c>
      <c r="AS19" s="180">
        <f t="shared" si="30"/>
        <v>0</v>
      </c>
      <c r="AT19" s="180">
        <f t="shared" si="31"/>
        <v>0</v>
      </c>
      <c r="AU19" s="181"/>
      <c r="AV19" s="180">
        <f t="shared" si="32"/>
        <v>0</v>
      </c>
      <c r="AW19" s="180">
        <f t="shared" si="33"/>
        <v>0</v>
      </c>
      <c r="AX19" s="180">
        <f t="shared" si="34"/>
        <v>0</v>
      </c>
      <c r="AY19" s="180">
        <f t="shared" si="35"/>
        <v>0</v>
      </c>
      <c r="AZ19" s="180">
        <f t="shared" si="36"/>
        <v>0</v>
      </c>
      <c r="BA19" s="180">
        <f t="shared" si="37"/>
        <v>0</v>
      </c>
      <c r="BB19" s="180">
        <f t="shared" si="38"/>
        <v>0</v>
      </c>
      <c r="BC19" s="180">
        <f t="shared" si="39"/>
        <v>0</v>
      </c>
      <c r="BD19" s="146"/>
      <c r="BE19" s="182">
        <f t="shared" si="40"/>
        <v>0</v>
      </c>
      <c r="BF19" s="182">
        <f t="shared" si="41"/>
        <v>0</v>
      </c>
      <c r="BG19" s="182">
        <f t="shared" si="42"/>
        <v>0</v>
      </c>
      <c r="BH19" s="182">
        <f t="shared" si="43"/>
        <v>0</v>
      </c>
      <c r="BI19" s="182">
        <f t="shared" si="44"/>
        <v>0</v>
      </c>
      <c r="BJ19" s="182">
        <f t="shared" si="45"/>
        <v>0</v>
      </c>
      <c r="BK19" s="182">
        <f t="shared" si="46"/>
        <v>0</v>
      </c>
      <c r="BL19" s="182">
        <f t="shared" si="47"/>
        <v>0</v>
      </c>
      <c r="BM19" s="182">
        <f t="shared" si="48"/>
        <v>0</v>
      </c>
      <c r="BN19" s="183"/>
      <c r="BO19" s="184">
        <f t="shared" si="8"/>
        <v>0</v>
      </c>
      <c r="BP19" s="184">
        <f t="shared" si="9"/>
        <v>0</v>
      </c>
      <c r="BQ19" s="184">
        <f t="shared" si="10"/>
        <v>0</v>
      </c>
      <c r="BR19" s="184">
        <f t="shared" si="11"/>
        <v>0</v>
      </c>
      <c r="BS19" s="184">
        <f t="shared" si="12"/>
        <v>0</v>
      </c>
      <c r="BT19" s="184">
        <f t="shared" si="13"/>
        <v>0</v>
      </c>
      <c r="BU19" s="184">
        <f t="shared" si="14"/>
        <v>0</v>
      </c>
      <c r="BV19" s="184">
        <f t="shared" si="15"/>
        <v>0</v>
      </c>
    </row>
    <row r="20" spans="1:74" s="185" customFormat="1" ht="24" customHeight="1" x14ac:dyDescent="0.15">
      <c r="A20" s="176"/>
      <c r="B20" s="186"/>
      <c r="C20" s="380"/>
      <c r="D20" s="381"/>
      <c r="E20" s="382"/>
      <c r="F20" s="383"/>
      <c r="G20" s="383"/>
      <c r="H20" s="383"/>
      <c r="I20" s="383"/>
      <c r="J20" s="383"/>
      <c r="K20" s="533"/>
      <c r="L20" s="92"/>
      <c r="M20" s="93"/>
      <c r="N20" s="94"/>
      <c r="O20" s="385"/>
      <c r="P20" s="386"/>
      <c r="Q20" s="387"/>
      <c r="R20" s="178"/>
      <c r="S20" s="179" t="str">
        <f>IF(L20=$U$11,$U$11&amp;M20,IF(L20=$AD$11,$AD$11&amp;M20,IF(L20=AM8,AM8&amp;M20,IF(L20=$AV$9,$AV$9&amp;M20,IF(L20=BF9,BF9&amp;M20,IF(L20="","",$BF$9&amp;M20))))))</f>
        <v/>
      </c>
      <c r="T20" s="179"/>
      <c r="U20" s="180">
        <f t="shared" si="16"/>
        <v>0</v>
      </c>
      <c r="V20" s="180">
        <f t="shared" si="17"/>
        <v>0</v>
      </c>
      <c r="W20" s="180">
        <f t="shared" si="18"/>
        <v>0</v>
      </c>
      <c r="X20" s="180">
        <f t="shared" si="19"/>
        <v>0</v>
      </c>
      <c r="Y20" s="180">
        <f t="shared" si="20"/>
        <v>0</v>
      </c>
      <c r="Z20" s="180">
        <f t="shared" si="21"/>
        <v>0</v>
      </c>
      <c r="AA20" s="180">
        <f t="shared" si="22"/>
        <v>0</v>
      </c>
      <c r="AB20" s="180">
        <f t="shared" si="23"/>
        <v>0</v>
      </c>
      <c r="AC20" s="181"/>
      <c r="AD20" s="180">
        <f t="shared" si="0"/>
        <v>0</v>
      </c>
      <c r="AE20" s="180">
        <f t="shared" si="1"/>
        <v>0</v>
      </c>
      <c r="AF20" s="180">
        <f t="shared" si="2"/>
        <v>0</v>
      </c>
      <c r="AG20" s="180">
        <f t="shared" si="3"/>
        <v>0</v>
      </c>
      <c r="AH20" s="180">
        <f t="shared" si="4"/>
        <v>0</v>
      </c>
      <c r="AI20" s="180">
        <f t="shared" si="5"/>
        <v>0</v>
      </c>
      <c r="AJ20" s="180">
        <f t="shared" si="6"/>
        <v>0</v>
      </c>
      <c r="AK20" s="180">
        <f t="shared" si="7"/>
        <v>0</v>
      </c>
      <c r="AL20" s="181"/>
      <c r="AM20" s="180">
        <f t="shared" si="24"/>
        <v>0</v>
      </c>
      <c r="AN20" s="180">
        <f t="shared" si="25"/>
        <v>0</v>
      </c>
      <c r="AO20" s="180">
        <f t="shared" si="26"/>
        <v>0</v>
      </c>
      <c r="AP20" s="180">
        <f t="shared" si="27"/>
        <v>0</v>
      </c>
      <c r="AQ20" s="180">
        <f t="shared" si="28"/>
        <v>0</v>
      </c>
      <c r="AR20" s="180">
        <f t="shared" si="29"/>
        <v>0</v>
      </c>
      <c r="AS20" s="180">
        <f t="shared" si="30"/>
        <v>0</v>
      </c>
      <c r="AT20" s="180">
        <f t="shared" si="31"/>
        <v>0</v>
      </c>
      <c r="AU20" s="181"/>
      <c r="AV20" s="180">
        <f t="shared" si="32"/>
        <v>0</v>
      </c>
      <c r="AW20" s="180">
        <f t="shared" si="33"/>
        <v>0</v>
      </c>
      <c r="AX20" s="180">
        <f t="shared" si="34"/>
        <v>0</v>
      </c>
      <c r="AY20" s="180">
        <f t="shared" si="35"/>
        <v>0</v>
      </c>
      <c r="AZ20" s="180">
        <f t="shared" si="36"/>
        <v>0</v>
      </c>
      <c r="BA20" s="180">
        <f t="shared" si="37"/>
        <v>0</v>
      </c>
      <c r="BB20" s="180">
        <f t="shared" si="38"/>
        <v>0</v>
      </c>
      <c r="BC20" s="180">
        <f t="shared" si="39"/>
        <v>0</v>
      </c>
      <c r="BD20" s="146"/>
      <c r="BE20" s="182">
        <f t="shared" si="40"/>
        <v>0</v>
      </c>
      <c r="BF20" s="182">
        <f t="shared" si="41"/>
        <v>0</v>
      </c>
      <c r="BG20" s="182">
        <f t="shared" si="42"/>
        <v>0</v>
      </c>
      <c r="BH20" s="182">
        <f t="shared" si="43"/>
        <v>0</v>
      </c>
      <c r="BI20" s="182">
        <f t="shared" si="44"/>
        <v>0</v>
      </c>
      <c r="BJ20" s="182">
        <f t="shared" si="45"/>
        <v>0</v>
      </c>
      <c r="BK20" s="182">
        <f t="shared" si="46"/>
        <v>0</v>
      </c>
      <c r="BL20" s="182">
        <f t="shared" si="47"/>
        <v>0</v>
      </c>
      <c r="BM20" s="182">
        <f t="shared" si="48"/>
        <v>0</v>
      </c>
      <c r="BN20" s="183"/>
      <c r="BO20" s="184">
        <f t="shared" si="8"/>
        <v>0</v>
      </c>
      <c r="BP20" s="184">
        <f t="shared" si="9"/>
        <v>0</v>
      </c>
      <c r="BQ20" s="184">
        <f t="shared" si="10"/>
        <v>0</v>
      </c>
      <c r="BR20" s="184">
        <f t="shared" si="11"/>
        <v>0</v>
      </c>
      <c r="BS20" s="184">
        <f t="shared" si="12"/>
        <v>0</v>
      </c>
      <c r="BT20" s="184">
        <f t="shared" si="13"/>
        <v>0</v>
      </c>
      <c r="BU20" s="184">
        <f t="shared" si="14"/>
        <v>0</v>
      </c>
      <c r="BV20" s="184">
        <f t="shared" si="15"/>
        <v>0</v>
      </c>
    </row>
    <row r="21" spans="1:74" s="185" customFormat="1" ht="24" customHeight="1" x14ac:dyDescent="0.15">
      <c r="A21" s="176"/>
      <c r="B21" s="187"/>
      <c r="C21" s="380"/>
      <c r="D21" s="381"/>
      <c r="E21" s="382"/>
      <c r="F21" s="383"/>
      <c r="G21" s="383"/>
      <c r="H21" s="383"/>
      <c r="I21" s="383"/>
      <c r="J21" s="383"/>
      <c r="K21" s="533"/>
      <c r="L21" s="92"/>
      <c r="M21" s="93"/>
      <c r="N21" s="94"/>
      <c r="O21" s="385"/>
      <c r="P21" s="386"/>
      <c r="Q21" s="387"/>
      <c r="R21" s="178"/>
      <c r="S21" s="179" t="str">
        <f>IF(L21=$U$11,$U$11&amp;M21,IF(L21=$AD$11,$AD$11&amp;M21,IF(L21=AM8,AM8&amp;M21,IF(L21=$AV$9,$AV$9&amp;M21,IF(L21=BF9,BF9&amp;M21,IF(L21="","",$BF$9&amp;M21))))))</f>
        <v/>
      </c>
      <c r="T21" s="179"/>
      <c r="U21" s="180">
        <f t="shared" si="16"/>
        <v>0</v>
      </c>
      <c r="V21" s="180">
        <f t="shared" si="17"/>
        <v>0</v>
      </c>
      <c r="W21" s="180">
        <f t="shared" si="18"/>
        <v>0</v>
      </c>
      <c r="X21" s="180">
        <f t="shared" si="19"/>
        <v>0</v>
      </c>
      <c r="Y21" s="180">
        <f t="shared" si="20"/>
        <v>0</v>
      </c>
      <c r="Z21" s="180">
        <f t="shared" si="21"/>
        <v>0</v>
      </c>
      <c r="AA21" s="180">
        <f t="shared" si="22"/>
        <v>0</v>
      </c>
      <c r="AB21" s="180">
        <f t="shared" si="23"/>
        <v>0</v>
      </c>
      <c r="AC21" s="181"/>
      <c r="AD21" s="180">
        <f t="shared" si="0"/>
        <v>0</v>
      </c>
      <c r="AE21" s="180">
        <f t="shared" si="1"/>
        <v>0</v>
      </c>
      <c r="AF21" s="180">
        <f t="shared" si="2"/>
        <v>0</v>
      </c>
      <c r="AG21" s="180">
        <f t="shared" si="3"/>
        <v>0</v>
      </c>
      <c r="AH21" s="180">
        <f t="shared" si="4"/>
        <v>0</v>
      </c>
      <c r="AI21" s="180">
        <f t="shared" si="5"/>
        <v>0</v>
      </c>
      <c r="AJ21" s="180">
        <f t="shared" si="6"/>
        <v>0</v>
      </c>
      <c r="AK21" s="180">
        <f t="shared" si="7"/>
        <v>0</v>
      </c>
      <c r="AL21" s="181"/>
      <c r="AM21" s="180">
        <f t="shared" si="24"/>
        <v>0</v>
      </c>
      <c r="AN21" s="180">
        <f t="shared" si="25"/>
        <v>0</v>
      </c>
      <c r="AO21" s="180">
        <f t="shared" si="26"/>
        <v>0</v>
      </c>
      <c r="AP21" s="180">
        <f t="shared" si="27"/>
        <v>0</v>
      </c>
      <c r="AQ21" s="180">
        <f t="shared" si="28"/>
        <v>0</v>
      </c>
      <c r="AR21" s="180">
        <f t="shared" si="29"/>
        <v>0</v>
      </c>
      <c r="AS21" s="180">
        <f t="shared" si="30"/>
        <v>0</v>
      </c>
      <c r="AT21" s="180">
        <f t="shared" si="31"/>
        <v>0</v>
      </c>
      <c r="AU21" s="181"/>
      <c r="AV21" s="180">
        <f t="shared" si="32"/>
        <v>0</v>
      </c>
      <c r="AW21" s="180">
        <f t="shared" si="33"/>
        <v>0</v>
      </c>
      <c r="AX21" s="180">
        <f t="shared" si="34"/>
        <v>0</v>
      </c>
      <c r="AY21" s="180">
        <f t="shared" si="35"/>
        <v>0</v>
      </c>
      <c r="AZ21" s="180">
        <f t="shared" si="36"/>
        <v>0</v>
      </c>
      <c r="BA21" s="180">
        <f t="shared" si="37"/>
        <v>0</v>
      </c>
      <c r="BB21" s="180">
        <f t="shared" si="38"/>
        <v>0</v>
      </c>
      <c r="BC21" s="180">
        <f t="shared" si="39"/>
        <v>0</v>
      </c>
      <c r="BD21" s="146"/>
      <c r="BE21" s="182">
        <f t="shared" si="40"/>
        <v>0</v>
      </c>
      <c r="BF21" s="182">
        <f t="shared" si="41"/>
        <v>0</v>
      </c>
      <c r="BG21" s="182">
        <f t="shared" si="42"/>
        <v>0</v>
      </c>
      <c r="BH21" s="182">
        <f t="shared" si="43"/>
        <v>0</v>
      </c>
      <c r="BI21" s="182">
        <f t="shared" si="44"/>
        <v>0</v>
      </c>
      <c r="BJ21" s="182">
        <f t="shared" si="45"/>
        <v>0</v>
      </c>
      <c r="BK21" s="182">
        <f t="shared" si="46"/>
        <v>0</v>
      </c>
      <c r="BL21" s="182">
        <f t="shared" si="47"/>
        <v>0</v>
      </c>
      <c r="BM21" s="182">
        <f t="shared" si="48"/>
        <v>0</v>
      </c>
      <c r="BN21" s="183"/>
      <c r="BO21" s="184">
        <f t="shared" si="8"/>
        <v>0</v>
      </c>
      <c r="BP21" s="184">
        <f t="shared" si="9"/>
        <v>0</v>
      </c>
      <c r="BQ21" s="184">
        <f t="shared" si="10"/>
        <v>0</v>
      </c>
      <c r="BR21" s="184">
        <f t="shared" si="11"/>
        <v>0</v>
      </c>
      <c r="BS21" s="184">
        <f t="shared" si="12"/>
        <v>0</v>
      </c>
      <c r="BT21" s="184">
        <f t="shared" si="13"/>
        <v>0</v>
      </c>
      <c r="BU21" s="184">
        <f t="shared" si="14"/>
        <v>0</v>
      </c>
      <c r="BV21" s="184">
        <f t="shared" si="15"/>
        <v>0</v>
      </c>
    </row>
    <row r="22" spans="1:74" s="185" customFormat="1" ht="24" customHeight="1" x14ac:dyDescent="0.15">
      <c r="A22" s="176"/>
      <c r="B22" s="186"/>
      <c r="C22" s="380"/>
      <c r="D22" s="381"/>
      <c r="E22" s="382"/>
      <c r="F22" s="383"/>
      <c r="G22" s="383"/>
      <c r="H22" s="383"/>
      <c r="I22" s="383"/>
      <c r="J22" s="383"/>
      <c r="K22" s="533"/>
      <c r="L22" s="92"/>
      <c r="M22" s="93"/>
      <c r="N22" s="94"/>
      <c r="O22" s="385"/>
      <c r="P22" s="386"/>
      <c r="Q22" s="387"/>
      <c r="R22" s="188"/>
      <c r="S22" s="179" t="str">
        <f>IF(L22=$U$11,$U$11&amp;M22,IF(L22=$AD$11,$AD$11&amp;M22,IF(L22=AM8,AM8&amp;M22,IF(L22=$AV$9,$AV$9&amp;M22,IF(L22=BF9,BF9&amp;M22,IF(L22="","",$BF$9&amp;M22))))))</f>
        <v/>
      </c>
      <c r="T22" s="179"/>
      <c r="U22" s="180">
        <f t="shared" si="16"/>
        <v>0</v>
      </c>
      <c r="V22" s="180">
        <f t="shared" si="17"/>
        <v>0</v>
      </c>
      <c r="W22" s="180">
        <f t="shared" si="18"/>
        <v>0</v>
      </c>
      <c r="X22" s="180">
        <f t="shared" si="19"/>
        <v>0</v>
      </c>
      <c r="Y22" s="180">
        <f t="shared" si="20"/>
        <v>0</v>
      </c>
      <c r="Z22" s="180">
        <f t="shared" si="21"/>
        <v>0</v>
      </c>
      <c r="AA22" s="180">
        <f t="shared" si="22"/>
        <v>0</v>
      </c>
      <c r="AB22" s="180">
        <f t="shared" si="23"/>
        <v>0</v>
      </c>
      <c r="AC22" s="181"/>
      <c r="AD22" s="180">
        <f t="shared" si="0"/>
        <v>0</v>
      </c>
      <c r="AE22" s="180">
        <f t="shared" si="1"/>
        <v>0</v>
      </c>
      <c r="AF22" s="180">
        <f t="shared" si="2"/>
        <v>0</v>
      </c>
      <c r="AG22" s="180">
        <f t="shared" si="3"/>
        <v>0</v>
      </c>
      <c r="AH22" s="180">
        <f t="shared" si="4"/>
        <v>0</v>
      </c>
      <c r="AI22" s="180">
        <f t="shared" si="5"/>
        <v>0</v>
      </c>
      <c r="AJ22" s="180">
        <f t="shared" si="6"/>
        <v>0</v>
      </c>
      <c r="AK22" s="180">
        <f t="shared" si="7"/>
        <v>0</v>
      </c>
      <c r="AL22" s="181"/>
      <c r="AM22" s="180">
        <f t="shared" si="24"/>
        <v>0</v>
      </c>
      <c r="AN22" s="180">
        <f t="shared" si="25"/>
        <v>0</v>
      </c>
      <c r="AO22" s="180">
        <f t="shared" si="26"/>
        <v>0</v>
      </c>
      <c r="AP22" s="180">
        <f t="shared" si="27"/>
        <v>0</v>
      </c>
      <c r="AQ22" s="180">
        <f t="shared" si="28"/>
        <v>0</v>
      </c>
      <c r="AR22" s="180">
        <f t="shared" si="29"/>
        <v>0</v>
      </c>
      <c r="AS22" s="180">
        <f t="shared" si="30"/>
        <v>0</v>
      </c>
      <c r="AT22" s="180">
        <f t="shared" si="31"/>
        <v>0</v>
      </c>
      <c r="AU22" s="181"/>
      <c r="AV22" s="180">
        <f t="shared" si="32"/>
        <v>0</v>
      </c>
      <c r="AW22" s="180">
        <f t="shared" si="33"/>
        <v>0</v>
      </c>
      <c r="AX22" s="180">
        <f t="shared" si="34"/>
        <v>0</v>
      </c>
      <c r="AY22" s="180">
        <f t="shared" si="35"/>
        <v>0</v>
      </c>
      <c r="AZ22" s="180">
        <f t="shared" si="36"/>
        <v>0</v>
      </c>
      <c r="BA22" s="180">
        <f t="shared" si="37"/>
        <v>0</v>
      </c>
      <c r="BB22" s="180">
        <f t="shared" si="38"/>
        <v>0</v>
      </c>
      <c r="BC22" s="180">
        <f t="shared" si="39"/>
        <v>0</v>
      </c>
      <c r="BD22" s="146"/>
      <c r="BE22" s="182">
        <f t="shared" si="40"/>
        <v>0</v>
      </c>
      <c r="BF22" s="182">
        <f t="shared" si="41"/>
        <v>0</v>
      </c>
      <c r="BG22" s="182">
        <f t="shared" si="42"/>
        <v>0</v>
      </c>
      <c r="BH22" s="182">
        <f t="shared" si="43"/>
        <v>0</v>
      </c>
      <c r="BI22" s="182">
        <f t="shared" si="44"/>
        <v>0</v>
      </c>
      <c r="BJ22" s="182">
        <f t="shared" si="45"/>
        <v>0</v>
      </c>
      <c r="BK22" s="182">
        <f t="shared" si="46"/>
        <v>0</v>
      </c>
      <c r="BL22" s="182">
        <f t="shared" si="47"/>
        <v>0</v>
      </c>
      <c r="BM22" s="182">
        <f t="shared" si="48"/>
        <v>0</v>
      </c>
      <c r="BN22" s="183"/>
      <c r="BO22" s="184">
        <f t="shared" si="8"/>
        <v>0</v>
      </c>
      <c r="BP22" s="184">
        <f t="shared" si="9"/>
        <v>0</v>
      </c>
      <c r="BQ22" s="184">
        <f t="shared" si="10"/>
        <v>0</v>
      </c>
      <c r="BR22" s="184">
        <f t="shared" si="11"/>
        <v>0</v>
      </c>
      <c r="BS22" s="184">
        <f t="shared" si="12"/>
        <v>0</v>
      </c>
      <c r="BT22" s="184">
        <f t="shared" si="13"/>
        <v>0</v>
      </c>
      <c r="BU22" s="184">
        <f t="shared" si="14"/>
        <v>0</v>
      </c>
      <c r="BV22" s="184">
        <f t="shared" si="15"/>
        <v>0</v>
      </c>
    </row>
    <row r="23" spans="1:74" s="185" customFormat="1" ht="24" customHeight="1" x14ac:dyDescent="0.15">
      <c r="A23" s="176"/>
      <c r="B23" s="186"/>
      <c r="C23" s="380"/>
      <c r="D23" s="381"/>
      <c r="E23" s="382"/>
      <c r="F23" s="383"/>
      <c r="G23" s="383"/>
      <c r="H23" s="383"/>
      <c r="I23" s="383"/>
      <c r="J23" s="383"/>
      <c r="K23" s="533"/>
      <c r="L23" s="92"/>
      <c r="M23" s="93"/>
      <c r="N23" s="94"/>
      <c r="O23" s="385"/>
      <c r="P23" s="386"/>
      <c r="Q23" s="387"/>
      <c r="R23" s="178"/>
      <c r="S23" s="179" t="str">
        <f>IF(L23=$U$11,$U$11&amp;M23,IF(L23=$AD$11,$AD$11&amp;M23,IF(L23=AM8,AM8&amp;M23,IF(L23=$AV$9,$AV$9&amp;M23,IF(L23=BF9,BF9&amp;M23,IF(L23="","",$BF$9&amp;M23))))))</f>
        <v/>
      </c>
      <c r="T23" s="179"/>
      <c r="U23" s="180">
        <f t="shared" si="16"/>
        <v>0</v>
      </c>
      <c r="V23" s="180">
        <f t="shared" si="17"/>
        <v>0</v>
      </c>
      <c r="W23" s="180">
        <f t="shared" si="18"/>
        <v>0</v>
      </c>
      <c r="X23" s="180">
        <f t="shared" si="19"/>
        <v>0</v>
      </c>
      <c r="Y23" s="180">
        <f t="shared" si="20"/>
        <v>0</v>
      </c>
      <c r="Z23" s="180">
        <f t="shared" si="21"/>
        <v>0</v>
      </c>
      <c r="AA23" s="180">
        <f t="shared" si="22"/>
        <v>0</v>
      </c>
      <c r="AB23" s="180">
        <f t="shared" si="23"/>
        <v>0</v>
      </c>
      <c r="AC23" s="181"/>
      <c r="AD23" s="180">
        <f t="shared" si="0"/>
        <v>0</v>
      </c>
      <c r="AE23" s="180">
        <f t="shared" si="1"/>
        <v>0</v>
      </c>
      <c r="AF23" s="180">
        <f t="shared" si="2"/>
        <v>0</v>
      </c>
      <c r="AG23" s="180">
        <f t="shared" si="3"/>
        <v>0</v>
      </c>
      <c r="AH23" s="180">
        <f t="shared" si="4"/>
        <v>0</v>
      </c>
      <c r="AI23" s="180">
        <f t="shared" si="5"/>
        <v>0</v>
      </c>
      <c r="AJ23" s="180">
        <f t="shared" si="6"/>
        <v>0</v>
      </c>
      <c r="AK23" s="180">
        <f t="shared" si="7"/>
        <v>0</v>
      </c>
      <c r="AL23" s="181"/>
      <c r="AM23" s="180">
        <f t="shared" si="24"/>
        <v>0</v>
      </c>
      <c r="AN23" s="180">
        <f t="shared" si="25"/>
        <v>0</v>
      </c>
      <c r="AO23" s="180">
        <f t="shared" si="26"/>
        <v>0</v>
      </c>
      <c r="AP23" s="180">
        <f t="shared" si="27"/>
        <v>0</v>
      </c>
      <c r="AQ23" s="180">
        <f t="shared" si="28"/>
        <v>0</v>
      </c>
      <c r="AR23" s="180">
        <f t="shared" si="29"/>
        <v>0</v>
      </c>
      <c r="AS23" s="180">
        <f t="shared" si="30"/>
        <v>0</v>
      </c>
      <c r="AT23" s="180">
        <f t="shared" si="31"/>
        <v>0</v>
      </c>
      <c r="AU23" s="181"/>
      <c r="AV23" s="180">
        <f t="shared" si="32"/>
        <v>0</v>
      </c>
      <c r="AW23" s="180">
        <f t="shared" si="33"/>
        <v>0</v>
      </c>
      <c r="AX23" s="180">
        <f t="shared" si="34"/>
        <v>0</v>
      </c>
      <c r="AY23" s="180">
        <f t="shared" si="35"/>
        <v>0</v>
      </c>
      <c r="AZ23" s="180">
        <f t="shared" si="36"/>
        <v>0</v>
      </c>
      <c r="BA23" s="180">
        <f t="shared" si="37"/>
        <v>0</v>
      </c>
      <c r="BB23" s="180">
        <f t="shared" si="38"/>
        <v>0</v>
      </c>
      <c r="BC23" s="180">
        <f t="shared" si="39"/>
        <v>0</v>
      </c>
      <c r="BD23" s="146"/>
      <c r="BE23" s="182">
        <f t="shared" si="40"/>
        <v>0</v>
      </c>
      <c r="BF23" s="182">
        <f t="shared" si="41"/>
        <v>0</v>
      </c>
      <c r="BG23" s="182">
        <f t="shared" si="42"/>
        <v>0</v>
      </c>
      <c r="BH23" s="182">
        <f t="shared" si="43"/>
        <v>0</v>
      </c>
      <c r="BI23" s="182">
        <f t="shared" si="44"/>
        <v>0</v>
      </c>
      <c r="BJ23" s="182">
        <f t="shared" si="45"/>
        <v>0</v>
      </c>
      <c r="BK23" s="182">
        <f t="shared" si="46"/>
        <v>0</v>
      </c>
      <c r="BL23" s="182">
        <f t="shared" si="47"/>
        <v>0</v>
      </c>
      <c r="BM23" s="182">
        <f t="shared" si="48"/>
        <v>0</v>
      </c>
      <c r="BN23" s="183"/>
      <c r="BO23" s="184">
        <f t="shared" si="8"/>
        <v>0</v>
      </c>
      <c r="BP23" s="184">
        <f t="shared" si="9"/>
        <v>0</v>
      </c>
      <c r="BQ23" s="184">
        <f t="shared" si="10"/>
        <v>0</v>
      </c>
      <c r="BR23" s="184">
        <f t="shared" si="11"/>
        <v>0</v>
      </c>
      <c r="BS23" s="184">
        <f t="shared" si="12"/>
        <v>0</v>
      </c>
      <c r="BT23" s="184">
        <f t="shared" si="13"/>
        <v>0</v>
      </c>
      <c r="BU23" s="184">
        <f t="shared" si="14"/>
        <v>0</v>
      </c>
      <c r="BV23" s="184">
        <f t="shared" si="15"/>
        <v>0</v>
      </c>
    </row>
    <row r="24" spans="1:74" s="185" customFormat="1" ht="24" customHeight="1" x14ac:dyDescent="0.15">
      <c r="A24" s="176"/>
      <c r="B24" s="186"/>
      <c r="C24" s="380"/>
      <c r="D24" s="381"/>
      <c r="E24" s="382"/>
      <c r="F24" s="383"/>
      <c r="G24" s="383"/>
      <c r="H24" s="383"/>
      <c r="I24" s="383"/>
      <c r="J24" s="383"/>
      <c r="K24" s="533"/>
      <c r="L24" s="92"/>
      <c r="M24" s="93"/>
      <c r="N24" s="94"/>
      <c r="O24" s="385"/>
      <c r="P24" s="386"/>
      <c r="Q24" s="387"/>
      <c r="R24" s="178"/>
      <c r="S24" s="179" t="str">
        <f>IF(L24=$U$11,$U$11&amp;M24,IF(L24=$AD$11,$AD$11&amp;M24,IF(L24=AM8,AM8&amp;M24,IF(L24=$AV$9,$AV$9&amp;M24,IF(L24=BF9,BF9&amp;M24,IF(L24="","",$BF$9&amp;M24))))))</f>
        <v/>
      </c>
      <c r="T24" s="179"/>
      <c r="U24" s="180">
        <f t="shared" si="16"/>
        <v>0</v>
      </c>
      <c r="V24" s="180">
        <f t="shared" si="17"/>
        <v>0</v>
      </c>
      <c r="W24" s="180">
        <f t="shared" si="18"/>
        <v>0</v>
      </c>
      <c r="X24" s="180">
        <f t="shared" si="19"/>
        <v>0</v>
      </c>
      <c r="Y24" s="180">
        <f t="shared" si="20"/>
        <v>0</v>
      </c>
      <c r="Z24" s="180">
        <f t="shared" si="21"/>
        <v>0</v>
      </c>
      <c r="AA24" s="180">
        <f t="shared" si="22"/>
        <v>0</v>
      </c>
      <c r="AB24" s="180">
        <f t="shared" si="23"/>
        <v>0</v>
      </c>
      <c r="AC24" s="181"/>
      <c r="AD24" s="180">
        <f t="shared" si="0"/>
        <v>0</v>
      </c>
      <c r="AE24" s="180">
        <f t="shared" si="1"/>
        <v>0</v>
      </c>
      <c r="AF24" s="180">
        <f t="shared" si="2"/>
        <v>0</v>
      </c>
      <c r="AG24" s="180">
        <f t="shared" si="3"/>
        <v>0</v>
      </c>
      <c r="AH24" s="180">
        <f t="shared" si="4"/>
        <v>0</v>
      </c>
      <c r="AI24" s="180">
        <f t="shared" si="5"/>
        <v>0</v>
      </c>
      <c r="AJ24" s="180">
        <f t="shared" si="6"/>
        <v>0</v>
      </c>
      <c r="AK24" s="180">
        <f t="shared" si="7"/>
        <v>0</v>
      </c>
      <c r="AL24" s="181"/>
      <c r="AM24" s="180">
        <f t="shared" si="24"/>
        <v>0</v>
      </c>
      <c r="AN24" s="180">
        <f t="shared" si="25"/>
        <v>0</v>
      </c>
      <c r="AO24" s="180">
        <f t="shared" si="26"/>
        <v>0</v>
      </c>
      <c r="AP24" s="180">
        <f t="shared" si="27"/>
        <v>0</v>
      </c>
      <c r="AQ24" s="180">
        <f t="shared" si="28"/>
        <v>0</v>
      </c>
      <c r="AR24" s="180">
        <f t="shared" si="29"/>
        <v>0</v>
      </c>
      <c r="AS24" s="180">
        <f t="shared" si="30"/>
        <v>0</v>
      </c>
      <c r="AT24" s="180">
        <f t="shared" si="31"/>
        <v>0</v>
      </c>
      <c r="AU24" s="181"/>
      <c r="AV24" s="180">
        <f t="shared" si="32"/>
        <v>0</v>
      </c>
      <c r="AW24" s="180">
        <f t="shared" si="33"/>
        <v>0</v>
      </c>
      <c r="AX24" s="180">
        <f t="shared" si="34"/>
        <v>0</v>
      </c>
      <c r="AY24" s="180">
        <f t="shared" si="35"/>
        <v>0</v>
      </c>
      <c r="AZ24" s="180">
        <f t="shared" si="36"/>
        <v>0</v>
      </c>
      <c r="BA24" s="180">
        <f t="shared" si="37"/>
        <v>0</v>
      </c>
      <c r="BB24" s="180">
        <f t="shared" si="38"/>
        <v>0</v>
      </c>
      <c r="BC24" s="180">
        <f t="shared" si="39"/>
        <v>0</v>
      </c>
      <c r="BD24" s="146"/>
      <c r="BE24" s="182">
        <f t="shared" si="40"/>
        <v>0</v>
      </c>
      <c r="BF24" s="182">
        <f t="shared" si="41"/>
        <v>0</v>
      </c>
      <c r="BG24" s="182">
        <f t="shared" si="42"/>
        <v>0</v>
      </c>
      <c r="BH24" s="182">
        <f t="shared" si="43"/>
        <v>0</v>
      </c>
      <c r="BI24" s="182">
        <f t="shared" si="44"/>
        <v>0</v>
      </c>
      <c r="BJ24" s="182">
        <f t="shared" si="45"/>
        <v>0</v>
      </c>
      <c r="BK24" s="182">
        <f t="shared" si="46"/>
        <v>0</v>
      </c>
      <c r="BL24" s="182">
        <f t="shared" si="47"/>
        <v>0</v>
      </c>
      <c r="BM24" s="182">
        <f t="shared" si="48"/>
        <v>0</v>
      </c>
      <c r="BN24" s="183"/>
      <c r="BO24" s="184">
        <f t="shared" si="8"/>
        <v>0</v>
      </c>
      <c r="BP24" s="184">
        <f t="shared" si="9"/>
        <v>0</v>
      </c>
      <c r="BQ24" s="184">
        <f t="shared" si="10"/>
        <v>0</v>
      </c>
      <c r="BR24" s="184">
        <f t="shared" si="11"/>
        <v>0</v>
      </c>
      <c r="BS24" s="184">
        <f t="shared" si="12"/>
        <v>0</v>
      </c>
      <c r="BT24" s="184">
        <f t="shared" si="13"/>
        <v>0</v>
      </c>
      <c r="BU24" s="184">
        <f t="shared" si="14"/>
        <v>0</v>
      </c>
      <c r="BV24" s="184">
        <f t="shared" si="15"/>
        <v>0</v>
      </c>
    </row>
    <row r="25" spans="1:74" s="185" customFormat="1" ht="24" customHeight="1" x14ac:dyDescent="0.15">
      <c r="A25" s="176"/>
      <c r="B25" s="186"/>
      <c r="C25" s="380"/>
      <c r="D25" s="381"/>
      <c r="E25" s="382"/>
      <c r="F25" s="383"/>
      <c r="G25" s="383"/>
      <c r="H25" s="383"/>
      <c r="I25" s="383"/>
      <c r="J25" s="383"/>
      <c r="K25" s="533"/>
      <c r="L25" s="92"/>
      <c r="M25" s="93"/>
      <c r="N25" s="94"/>
      <c r="O25" s="385"/>
      <c r="P25" s="386"/>
      <c r="Q25" s="387"/>
      <c r="R25" s="178"/>
      <c r="S25" s="179" t="str">
        <f>IF(L25=$U$11,$U$11&amp;M25,IF(L25=$AD$11,$AD$11&amp;M25,IF(L25=AM8,AM8&amp;M25,IF(L25=$AV$9,$AV$9&amp;M25,IF(L25=BF9,BF9&amp;M25,IF(L25="","",$BF$9&amp;M25))))))</f>
        <v/>
      </c>
      <c r="T25" s="179"/>
      <c r="U25" s="180">
        <f t="shared" si="16"/>
        <v>0</v>
      </c>
      <c r="V25" s="180">
        <f t="shared" si="17"/>
        <v>0</v>
      </c>
      <c r="W25" s="180">
        <f t="shared" si="18"/>
        <v>0</v>
      </c>
      <c r="X25" s="180">
        <f t="shared" si="19"/>
        <v>0</v>
      </c>
      <c r="Y25" s="180">
        <f t="shared" si="20"/>
        <v>0</v>
      </c>
      <c r="Z25" s="180">
        <f t="shared" si="21"/>
        <v>0</v>
      </c>
      <c r="AA25" s="180">
        <f t="shared" si="22"/>
        <v>0</v>
      </c>
      <c r="AB25" s="180">
        <f t="shared" si="23"/>
        <v>0</v>
      </c>
      <c r="AC25" s="181"/>
      <c r="AD25" s="180">
        <f t="shared" si="0"/>
        <v>0</v>
      </c>
      <c r="AE25" s="180">
        <f t="shared" si="1"/>
        <v>0</v>
      </c>
      <c r="AF25" s="180">
        <f t="shared" si="2"/>
        <v>0</v>
      </c>
      <c r="AG25" s="180">
        <f t="shared" si="3"/>
        <v>0</v>
      </c>
      <c r="AH25" s="180">
        <f t="shared" si="4"/>
        <v>0</v>
      </c>
      <c r="AI25" s="180">
        <f t="shared" si="5"/>
        <v>0</v>
      </c>
      <c r="AJ25" s="180">
        <f t="shared" si="6"/>
        <v>0</v>
      </c>
      <c r="AK25" s="180">
        <f t="shared" si="7"/>
        <v>0</v>
      </c>
      <c r="AL25" s="181"/>
      <c r="AM25" s="180">
        <f t="shared" si="24"/>
        <v>0</v>
      </c>
      <c r="AN25" s="180">
        <f t="shared" si="25"/>
        <v>0</v>
      </c>
      <c r="AO25" s="180">
        <f t="shared" si="26"/>
        <v>0</v>
      </c>
      <c r="AP25" s="180">
        <f t="shared" si="27"/>
        <v>0</v>
      </c>
      <c r="AQ25" s="180">
        <f t="shared" si="28"/>
        <v>0</v>
      </c>
      <c r="AR25" s="180">
        <f t="shared" si="29"/>
        <v>0</v>
      </c>
      <c r="AS25" s="180">
        <f t="shared" si="30"/>
        <v>0</v>
      </c>
      <c r="AT25" s="180">
        <f t="shared" si="31"/>
        <v>0</v>
      </c>
      <c r="AU25" s="181"/>
      <c r="AV25" s="180">
        <f t="shared" si="32"/>
        <v>0</v>
      </c>
      <c r="AW25" s="180">
        <f t="shared" si="33"/>
        <v>0</v>
      </c>
      <c r="AX25" s="180">
        <f t="shared" si="34"/>
        <v>0</v>
      </c>
      <c r="AY25" s="180">
        <f t="shared" si="35"/>
        <v>0</v>
      </c>
      <c r="AZ25" s="180">
        <f t="shared" si="36"/>
        <v>0</v>
      </c>
      <c r="BA25" s="180">
        <f t="shared" si="37"/>
        <v>0</v>
      </c>
      <c r="BB25" s="180">
        <f t="shared" si="38"/>
        <v>0</v>
      </c>
      <c r="BC25" s="180">
        <f t="shared" si="39"/>
        <v>0</v>
      </c>
      <c r="BD25" s="146"/>
      <c r="BE25" s="182">
        <f t="shared" si="40"/>
        <v>0</v>
      </c>
      <c r="BF25" s="182">
        <f t="shared" si="41"/>
        <v>0</v>
      </c>
      <c r="BG25" s="182">
        <f t="shared" si="42"/>
        <v>0</v>
      </c>
      <c r="BH25" s="182">
        <f t="shared" si="43"/>
        <v>0</v>
      </c>
      <c r="BI25" s="182">
        <f t="shared" si="44"/>
        <v>0</v>
      </c>
      <c r="BJ25" s="182">
        <f t="shared" si="45"/>
        <v>0</v>
      </c>
      <c r="BK25" s="182">
        <f t="shared" si="46"/>
        <v>0</v>
      </c>
      <c r="BL25" s="182">
        <f t="shared" si="47"/>
        <v>0</v>
      </c>
      <c r="BM25" s="182">
        <f t="shared" si="48"/>
        <v>0</v>
      </c>
      <c r="BN25" s="183"/>
      <c r="BO25" s="184">
        <f t="shared" si="8"/>
        <v>0</v>
      </c>
      <c r="BP25" s="184">
        <f t="shared" si="9"/>
        <v>0</v>
      </c>
      <c r="BQ25" s="184">
        <f t="shared" si="10"/>
        <v>0</v>
      </c>
      <c r="BR25" s="184">
        <f t="shared" si="11"/>
        <v>0</v>
      </c>
      <c r="BS25" s="184">
        <f t="shared" si="12"/>
        <v>0</v>
      </c>
      <c r="BT25" s="184">
        <f t="shared" si="13"/>
        <v>0</v>
      </c>
      <c r="BU25" s="184">
        <f t="shared" si="14"/>
        <v>0</v>
      </c>
      <c r="BV25" s="184">
        <f t="shared" si="15"/>
        <v>0</v>
      </c>
    </row>
    <row r="26" spans="1:74" s="185" customFormat="1" ht="24" customHeight="1" x14ac:dyDescent="0.15">
      <c r="A26" s="176"/>
      <c r="B26" s="187"/>
      <c r="C26" s="380"/>
      <c r="D26" s="381"/>
      <c r="E26" s="382"/>
      <c r="F26" s="383"/>
      <c r="G26" s="383"/>
      <c r="H26" s="383"/>
      <c r="I26" s="383"/>
      <c r="J26" s="383"/>
      <c r="K26" s="533"/>
      <c r="L26" s="92"/>
      <c r="M26" s="93"/>
      <c r="N26" s="94"/>
      <c r="O26" s="385"/>
      <c r="P26" s="386"/>
      <c r="Q26" s="387"/>
      <c r="R26" s="178"/>
      <c r="S26" s="179" t="str">
        <f>IF(L26=$U$11,$U$11&amp;M26,IF(L26=$AD$11,$AD$11&amp;M26,IF(L26=AM8,AM8&amp;M26,IF(L26=$AV$9,$AV$9&amp;M26,IF(L26=BF9,BF9&amp;M26,IF(L26="","",$BF$9&amp;M26))))))</f>
        <v/>
      </c>
      <c r="T26" s="179"/>
      <c r="U26" s="180">
        <f t="shared" si="16"/>
        <v>0</v>
      </c>
      <c r="V26" s="180">
        <f t="shared" si="17"/>
        <v>0</v>
      </c>
      <c r="W26" s="180">
        <f t="shared" si="18"/>
        <v>0</v>
      </c>
      <c r="X26" s="180">
        <f t="shared" si="19"/>
        <v>0</v>
      </c>
      <c r="Y26" s="180">
        <f t="shared" si="20"/>
        <v>0</v>
      </c>
      <c r="Z26" s="180">
        <f t="shared" si="21"/>
        <v>0</v>
      </c>
      <c r="AA26" s="180">
        <f t="shared" si="22"/>
        <v>0</v>
      </c>
      <c r="AB26" s="180">
        <f t="shared" si="23"/>
        <v>0</v>
      </c>
      <c r="AC26" s="181"/>
      <c r="AD26" s="180">
        <f t="shared" si="0"/>
        <v>0</v>
      </c>
      <c r="AE26" s="180">
        <f t="shared" si="1"/>
        <v>0</v>
      </c>
      <c r="AF26" s="180">
        <f t="shared" si="2"/>
        <v>0</v>
      </c>
      <c r="AG26" s="180">
        <f t="shared" si="3"/>
        <v>0</v>
      </c>
      <c r="AH26" s="180">
        <f t="shared" si="4"/>
        <v>0</v>
      </c>
      <c r="AI26" s="180">
        <f t="shared" si="5"/>
        <v>0</v>
      </c>
      <c r="AJ26" s="180">
        <f t="shared" si="6"/>
        <v>0</v>
      </c>
      <c r="AK26" s="180">
        <f t="shared" si="7"/>
        <v>0</v>
      </c>
      <c r="AL26" s="181"/>
      <c r="AM26" s="180">
        <f t="shared" si="24"/>
        <v>0</v>
      </c>
      <c r="AN26" s="180">
        <f t="shared" si="25"/>
        <v>0</v>
      </c>
      <c r="AO26" s="180">
        <f t="shared" si="26"/>
        <v>0</v>
      </c>
      <c r="AP26" s="180">
        <f t="shared" si="27"/>
        <v>0</v>
      </c>
      <c r="AQ26" s="180">
        <f t="shared" si="28"/>
        <v>0</v>
      </c>
      <c r="AR26" s="180">
        <f t="shared" si="29"/>
        <v>0</v>
      </c>
      <c r="AS26" s="180">
        <f t="shared" si="30"/>
        <v>0</v>
      </c>
      <c r="AT26" s="180">
        <f t="shared" si="31"/>
        <v>0</v>
      </c>
      <c r="AU26" s="181"/>
      <c r="AV26" s="180">
        <f t="shared" si="32"/>
        <v>0</v>
      </c>
      <c r="AW26" s="180">
        <f t="shared" si="33"/>
        <v>0</v>
      </c>
      <c r="AX26" s="180">
        <f t="shared" si="34"/>
        <v>0</v>
      </c>
      <c r="AY26" s="180">
        <f t="shared" si="35"/>
        <v>0</v>
      </c>
      <c r="AZ26" s="180">
        <f t="shared" si="36"/>
        <v>0</v>
      </c>
      <c r="BA26" s="180">
        <f t="shared" si="37"/>
        <v>0</v>
      </c>
      <c r="BB26" s="180">
        <f t="shared" si="38"/>
        <v>0</v>
      </c>
      <c r="BC26" s="180">
        <f t="shared" si="39"/>
        <v>0</v>
      </c>
      <c r="BD26" s="146"/>
      <c r="BE26" s="182">
        <f t="shared" si="40"/>
        <v>0</v>
      </c>
      <c r="BF26" s="182">
        <f t="shared" si="41"/>
        <v>0</v>
      </c>
      <c r="BG26" s="182">
        <f t="shared" si="42"/>
        <v>0</v>
      </c>
      <c r="BH26" s="182">
        <f t="shared" si="43"/>
        <v>0</v>
      </c>
      <c r="BI26" s="182">
        <f t="shared" si="44"/>
        <v>0</v>
      </c>
      <c r="BJ26" s="182">
        <f t="shared" si="45"/>
        <v>0</v>
      </c>
      <c r="BK26" s="182">
        <f t="shared" si="46"/>
        <v>0</v>
      </c>
      <c r="BL26" s="182">
        <f t="shared" si="47"/>
        <v>0</v>
      </c>
      <c r="BM26" s="182">
        <f t="shared" si="48"/>
        <v>0</v>
      </c>
      <c r="BN26" s="183"/>
      <c r="BO26" s="184">
        <f t="shared" si="8"/>
        <v>0</v>
      </c>
      <c r="BP26" s="184">
        <f t="shared" si="9"/>
        <v>0</v>
      </c>
      <c r="BQ26" s="184">
        <f t="shared" si="10"/>
        <v>0</v>
      </c>
      <c r="BR26" s="184">
        <f t="shared" si="11"/>
        <v>0</v>
      </c>
      <c r="BS26" s="184">
        <f t="shared" si="12"/>
        <v>0</v>
      </c>
      <c r="BT26" s="184">
        <f t="shared" si="13"/>
        <v>0</v>
      </c>
      <c r="BU26" s="184">
        <f t="shared" si="14"/>
        <v>0</v>
      </c>
      <c r="BV26" s="184">
        <f t="shared" si="15"/>
        <v>0</v>
      </c>
    </row>
    <row r="27" spans="1:74" s="185" customFormat="1" ht="24" customHeight="1" x14ac:dyDescent="0.15">
      <c r="A27" s="176"/>
      <c r="B27" s="186"/>
      <c r="C27" s="380"/>
      <c r="D27" s="381"/>
      <c r="E27" s="382"/>
      <c r="F27" s="383"/>
      <c r="G27" s="383"/>
      <c r="H27" s="383"/>
      <c r="I27" s="383"/>
      <c r="J27" s="383"/>
      <c r="K27" s="533"/>
      <c r="L27" s="92"/>
      <c r="M27" s="93"/>
      <c r="N27" s="94"/>
      <c r="O27" s="385"/>
      <c r="P27" s="386"/>
      <c r="Q27" s="387"/>
      <c r="R27" s="178"/>
      <c r="S27" s="179" t="str">
        <f>IF(L27=$U$11,$U$11&amp;M27,IF(L27=$AD$11,$AD$11&amp;M27,IF(L27=AM8,AM8&amp;M27,IF(L27=$AV$9,$AV$9&amp;M27,IF(L27=BF9,BF9&amp;M27,IF(L27="","",$BF$9&amp;M27))))))</f>
        <v/>
      </c>
      <c r="T27" s="179"/>
      <c r="U27" s="180">
        <f t="shared" si="16"/>
        <v>0</v>
      </c>
      <c r="V27" s="180">
        <f t="shared" si="17"/>
        <v>0</v>
      </c>
      <c r="W27" s="180">
        <f t="shared" si="18"/>
        <v>0</v>
      </c>
      <c r="X27" s="180">
        <f t="shared" si="19"/>
        <v>0</v>
      </c>
      <c r="Y27" s="180">
        <f t="shared" si="20"/>
        <v>0</v>
      </c>
      <c r="Z27" s="180">
        <f t="shared" si="21"/>
        <v>0</v>
      </c>
      <c r="AA27" s="180">
        <f t="shared" si="22"/>
        <v>0</v>
      </c>
      <c r="AB27" s="180">
        <f t="shared" si="23"/>
        <v>0</v>
      </c>
      <c r="AC27" s="181"/>
      <c r="AD27" s="180">
        <f t="shared" si="0"/>
        <v>0</v>
      </c>
      <c r="AE27" s="180">
        <f t="shared" si="1"/>
        <v>0</v>
      </c>
      <c r="AF27" s="180">
        <f t="shared" si="2"/>
        <v>0</v>
      </c>
      <c r="AG27" s="180">
        <f t="shared" si="3"/>
        <v>0</v>
      </c>
      <c r="AH27" s="180">
        <f t="shared" si="4"/>
        <v>0</v>
      </c>
      <c r="AI27" s="180">
        <f t="shared" si="5"/>
        <v>0</v>
      </c>
      <c r="AJ27" s="180">
        <f t="shared" si="6"/>
        <v>0</v>
      </c>
      <c r="AK27" s="180">
        <f t="shared" si="7"/>
        <v>0</v>
      </c>
      <c r="AL27" s="181"/>
      <c r="AM27" s="180">
        <f t="shared" si="24"/>
        <v>0</v>
      </c>
      <c r="AN27" s="180">
        <f t="shared" si="25"/>
        <v>0</v>
      </c>
      <c r="AO27" s="180">
        <f t="shared" si="26"/>
        <v>0</v>
      </c>
      <c r="AP27" s="180">
        <f t="shared" si="27"/>
        <v>0</v>
      </c>
      <c r="AQ27" s="180">
        <f t="shared" si="28"/>
        <v>0</v>
      </c>
      <c r="AR27" s="180">
        <f t="shared" si="29"/>
        <v>0</v>
      </c>
      <c r="AS27" s="180">
        <f t="shared" si="30"/>
        <v>0</v>
      </c>
      <c r="AT27" s="180">
        <f t="shared" si="31"/>
        <v>0</v>
      </c>
      <c r="AU27" s="181"/>
      <c r="AV27" s="180">
        <f t="shared" si="32"/>
        <v>0</v>
      </c>
      <c r="AW27" s="180">
        <f t="shared" si="33"/>
        <v>0</v>
      </c>
      <c r="AX27" s="180">
        <f t="shared" si="34"/>
        <v>0</v>
      </c>
      <c r="AY27" s="180">
        <f t="shared" si="35"/>
        <v>0</v>
      </c>
      <c r="AZ27" s="180">
        <f t="shared" si="36"/>
        <v>0</v>
      </c>
      <c r="BA27" s="180">
        <f t="shared" si="37"/>
        <v>0</v>
      </c>
      <c r="BB27" s="180">
        <f t="shared" si="38"/>
        <v>0</v>
      </c>
      <c r="BC27" s="180">
        <f t="shared" si="39"/>
        <v>0</v>
      </c>
      <c r="BD27" s="146"/>
      <c r="BE27" s="182">
        <f t="shared" si="40"/>
        <v>0</v>
      </c>
      <c r="BF27" s="182">
        <f t="shared" si="41"/>
        <v>0</v>
      </c>
      <c r="BG27" s="182">
        <f t="shared" si="42"/>
        <v>0</v>
      </c>
      <c r="BH27" s="182">
        <f t="shared" si="43"/>
        <v>0</v>
      </c>
      <c r="BI27" s="182">
        <f t="shared" si="44"/>
        <v>0</v>
      </c>
      <c r="BJ27" s="182">
        <f t="shared" si="45"/>
        <v>0</v>
      </c>
      <c r="BK27" s="182">
        <f t="shared" si="46"/>
        <v>0</v>
      </c>
      <c r="BL27" s="182">
        <f t="shared" si="47"/>
        <v>0</v>
      </c>
      <c r="BM27" s="182">
        <f t="shared" si="48"/>
        <v>0</v>
      </c>
      <c r="BN27" s="183"/>
      <c r="BO27" s="184">
        <f t="shared" si="8"/>
        <v>0</v>
      </c>
      <c r="BP27" s="184">
        <f t="shared" si="9"/>
        <v>0</v>
      </c>
      <c r="BQ27" s="184">
        <f t="shared" si="10"/>
        <v>0</v>
      </c>
      <c r="BR27" s="184">
        <f t="shared" si="11"/>
        <v>0</v>
      </c>
      <c r="BS27" s="184">
        <f t="shared" si="12"/>
        <v>0</v>
      </c>
      <c r="BT27" s="184">
        <f t="shared" si="13"/>
        <v>0</v>
      </c>
      <c r="BU27" s="184">
        <f t="shared" si="14"/>
        <v>0</v>
      </c>
      <c r="BV27" s="184">
        <f t="shared" si="15"/>
        <v>0</v>
      </c>
    </row>
    <row r="28" spans="1:74" s="185" customFormat="1" ht="24" customHeight="1" x14ac:dyDescent="0.15">
      <c r="A28" s="176"/>
      <c r="B28" s="187"/>
      <c r="C28" s="380"/>
      <c r="D28" s="381"/>
      <c r="E28" s="382"/>
      <c r="F28" s="383"/>
      <c r="G28" s="383"/>
      <c r="H28" s="383"/>
      <c r="I28" s="383"/>
      <c r="J28" s="383"/>
      <c r="K28" s="533"/>
      <c r="L28" s="92"/>
      <c r="M28" s="93"/>
      <c r="N28" s="94"/>
      <c r="O28" s="385"/>
      <c r="P28" s="386"/>
      <c r="Q28" s="387"/>
      <c r="R28" s="178"/>
      <c r="S28" s="179" t="str">
        <f>IF(L28=$U$11,$U$11&amp;M28,IF(L28=$AD$11,$AD$11&amp;M28,IF(L28=AM8,AM8&amp;M28,IF(L28=$AV$9,$AV$9&amp;M28,IF(L28=BF9,BF9&amp;M28,IF(L28="","",$BF$9&amp;M28))))))</f>
        <v/>
      </c>
      <c r="T28" s="179"/>
      <c r="U28" s="180">
        <f t="shared" si="16"/>
        <v>0</v>
      </c>
      <c r="V28" s="180">
        <f t="shared" si="17"/>
        <v>0</v>
      </c>
      <c r="W28" s="180">
        <f t="shared" si="18"/>
        <v>0</v>
      </c>
      <c r="X28" s="180">
        <f t="shared" si="19"/>
        <v>0</v>
      </c>
      <c r="Y28" s="180">
        <f t="shared" si="20"/>
        <v>0</v>
      </c>
      <c r="Z28" s="180">
        <f t="shared" si="21"/>
        <v>0</v>
      </c>
      <c r="AA28" s="180">
        <f t="shared" si="22"/>
        <v>0</v>
      </c>
      <c r="AB28" s="180">
        <f t="shared" si="23"/>
        <v>0</v>
      </c>
      <c r="AC28" s="181"/>
      <c r="AD28" s="180">
        <f t="shared" si="0"/>
        <v>0</v>
      </c>
      <c r="AE28" s="180">
        <f t="shared" si="1"/>
        <v>0</v>
      </c>
      <c r="AF28" s="180">
        <f t="shared" si="2"/>
        <v>0</v>
      </c>
      <c r="AG28" s="180">
        <f t="shared" si="3"/>
        <v>0</v>
      </c>
      <c r="AH28" s="180">
        <f t="shared" si="4"/>
        <v>0</v>
      </c>
      <c r="AI28" s="180">
        <f t="shared" si="5"/>
        <v>0</v>
      </c>
      <c r="AJ28" s="180">
        <f t="shared" si="6"/>
        <v>0</v>
      </c>
      <c r="AK28" s="180">
        <f t="shared" si="7"/>
        <v>0</v>
      </c>
      <c r="AL28" s="181"/>
      <c r="AM28" s="180">
        <f t="shared" si="24"/>
        <v>0</v>
      </c>
      <c r="AN28" s="180">
        <f t="shared" si="25"/>
        <v>0</v>
      </c>
      <c r="AO28" s="180">
        <f t="shared" si="26"/>
        <v>0</v>
      </c>
      <c r="AP28" s="180">
        <f t="shared" si="27"/>
        <v>0</v>
      </c>
      <c r="AQ28" s="180">
        <f t="shared" si="28"/>
        <v>0</v>
      </c>
      <c r="AR28" s="180">
        <f t="shared" si="29"/>
        <v>0</v>
      </c>
      <c r="AS28" s="180">
        <f t="shared" si="30"/>
        <v>0</v>
      </c>
      <c r="AT28" s="180">
        <f t="shared" si="31"/>
        <v>0</v>
      </c>
      <c r="AU28" s="181"/>
      <c r="AV28" s="180">
        <f t="shared" si="32"/>
        <v>0</v>
      </c>
      <c r="AW28" s="180">
        <f t="shared" si="33"/>
        <v>0</v>
      </c>
      <c r="AX28" s="180">
        <f t="shared" si="34"/>
        <v>0</v>
      </c>
      <c r="AY28" s="180">
        <f t="shared" si="35"/>
        <v>0</v>
      </c>
      <c r="AZ28" s="180">
        <f t="shared" si="36"/>
        <v>0</v>
      </c>
      <c r="BA28" s="180">
        <f t="shared" si="37"/>
        <v>0</v>
      </c>
      <c r="BB28" s="180">
        <f t="shared" si="38"/>
        <v>0</v>
      </c>
      <c r="BC28" s="180">
        <f t="shared" si="39"/>
        <v>0</v>
      </c>
      <c r="BD28" s="146"/>
      <c r="BE28" s="182">
        <f t="shared" si="40"/>
        <v>0</v>
      </c>
      <c r="BF28" s="182">
        <f t="shared" si="41"/>
        <v>0</v>
      </c>
      <c r="BG28" s="182">
        <f t="shared" si="42"/>
        <v>0</v>
      </c>
      <c r="BH28" s="182">
        <f t="shared" si="43"/>
        <v>0</v>
      </c>
      <c r="BI28" s="182">
        <f t="shared" si="44"/>
        <v>0</v>
      </c>
      <c r="BJ28" s="182">
        <f t="shared" si="45"/>
        <v>0</v>
      </c>
      <c r="BK28" s="182">
        <f t="shared" si="46"/>
        <v>0</v>
      </c>
      <c r="BL28" s="182">
        <f t="shared" si="47"/>
        <v>0</v>
      </c>
      <c r="BM28" s="182">
        <f t="shared" si="48"/>
        <v>0</v>
      </c>
      <c r="BN28" s="183"/>
      <c r="BO28" s="184">
        <f t="shared" si="8"/>
        <v>0</v>
      </c>
      <c r="BP28" s="184">
        <f t="shared" si="9"/>
        <v>0</v>
      </c>
      <c r="BQ28" s="184">
        <f t="shared" si="10"/>
        <v>0</v>
      </c>
      <c r="BR28" s="184">
        <f t="shared" si="11"/>
        <v>0</v>
      </c>
      <c r="BS28" s="184">
        <f t="shared" si="12"/>
        <v>0</v>
      </c>
      <c r="BT28" s="184">
        <f t="shared" si="13"/>
        <v>0</v>
      </c>
      <c r="BU28" s="184">
        <f t="shared" si="14"/>
        <v>0</v>
      </c>
      <c r="BV28" s="184">
        <f t="shared" si="15"/>
        <v>0</v>
      </c>
    </row>
    <row r="29" spans="1:74" s="185" customFormat="1" ht="24" customHeight="1" x14ac:dyDescent="0.15">
      <c r="A29" s="176"/>
      <c r="B29" s="186"/>
      <c r="C29" s="380"/>
      <c r="D29" s="381"/>
      <c r="E29" s="382"/>
      <c r="F29" s="383"/>
      <c r="G29" s="383"/>
      <c r="H29" s="383"/>
      <c r="I29" s="383"/>
      <c r="J29" s="383"/>
      <c r="K29" s="533"/>
      <c r="L29" s="92"/>
      <c r="M29" s="93"/>
      <c r="N29" s="94"/>
      <c r="O29" s="385"/>
      <c r="P29" s="386"/>
      <c r="Q29" s="387"/>
      <c r="R29" s="178"/>
      <c r="S29" s="179" t="str">
        <f>IF(L29=$U$11,$U$11&amp;M29,IF(L29=$AD$11,$AD$11&amp;M29,IF(L29=AM8,AM8&amp;M29,IF(L29=$AV$9,$AV$9&amp;M29,IF(L29=BF9,BF9&amp;M29,IF(L29="","",$BF$9&amp;M29))))))</f>
        <v/>
      </c>
      <c r="T29" s="179"/>
      <c r="U29" s="180">
        <f t="shared" si="16"/>
        <v>0</v>
      </c>
      <c r="V29" s="180">
        <f t="shared" si="17"/>
        <v>0</v>
      </c>
      <c r="W29" s="180">
        <f t="shared" si="18"/>
        <v>0</v>
      </c>
      <c r="X29" s="180">
        <f t="shared" si="19"/>
        <v>0</v>
      </c>
      <c r="Y29" s="180">
        <f t="shared" si="20"/>
        <v>0</v>
      </c>
      <c r="Z29" s="180">
        <f t="shared" si="21"/>
        <v>0</v>
      </c>
      <c r="AA29" s="180">
        <f t="shared" si="22"/>
        <v>0</v>
      </c>
      <c r="AB29" s="180">
        <f t="shared" si="23"/>
        <v>0</v>
      </c>
      <c r="AC29" s="181"/>
      <c r="AD29" s="180">
        <f t="shared" si="0"/>
        <v>0</v>
      </c>
      <c r="AE29" s="180">
        <f t="shared" si="1"/>
        <v>0</v>
      </c>
      <c r="AF29" s="180">
        <f t="shared" si="2"/>
        <v>0</v>
      </c>
      <c r="AG29" s="180">
        <f t="shared" si="3"/>
        <v>0</v>
      </c>
      <c r="AH29" s="180">
        <f t="shared" si="4"/>
        <v>0</v>
      </c>
      <c r="AI29" s="180">
        <f t="shared" si="5"/>
        <v>0</v>
      </c>
      <c r="AJ29" s="180">
        <f t="shared" si="6"/>
        <v>0</v>
      </c>
      <c r="AK29" s="180">
        <f t="shared" si="7"/>
        <v>0</v>
      </c>
      <c r="AL29" s="181"/>
      <c r="AM29" s="180">
        <f t="shared" si="24"/>
        <v>0</v>
      </c>
      <c r="AN29" s="180">
        <f t="shared" si="25"/>
        <v>0</v>
      </c>
      <c r="AO29" s="180">
        <f t="shared" si="26"/>
        <v>0</v>
      </c>
      <c r="AP29" s="180">
        <f t="shared" si="27"/>
        <v>0</v>
      </c>
      <c r="AQ29" s="180">
        <f t="shared" si="28"/>
        <v>0</v>
      </c>
      <c r="AR29" s="180">
        <f t="shared" si="29"/>
        <v>0</v>
      </c>
      <c r="AS29" s="180">
        <f t="shared" si="30"/>
        <v>0</v>
      </c>
      <c r="AT29" s="180">
        <f t="shared" si="31"/>
        <v>0</v>
      </c>
      <c r="AU29" s="181"/>
      <c r="AV29" s="180">
        <f t="shared" si="32"/>
        <v>0</v>
      </c>
      <c r="AW29" s="180">
        <f t="shared" si="33"/>
        <v>0</v>
      </c>
      <c r="AX29" s="180">
        <f t="shared" si="34"/>
        <v>0</v>
      </c>
      <c r="AY29" s="180">
        <f t="shared" si="35"/>
        <v>0</v>
      </c>
      <c r="AZ29" s="180">
        <f t="shared" si="36"/>
        <v>0</v>
      </c>
      <c r="BA29" s="180">
        <f t="shared" si="37"/>
        <v>0</v>
      </c>
      <c r="BB29" s="180">
        <f t="shared" si="38"/>
        <v>0</v>
      </c>
      <c r="BC29" s="180">
        <f t="shared" si="39"/>
        <v>0</v>
      </c>
      <c r="BD29" s="146"/>
      <c r="BE29" s="182">
        <f t="shared" si="40"/>
        <v>0</v>
      </c>
      <c r="BF29" s="182">
        <f t="shared" si="41"/>
        <v>0</v>
      </c>
      <c r="BG29" s="182">
        <f t="shared" si="42"/>
        <v>0</v>
      </c>
      <c r="BH29" s="182">
        <f t="shared" si="43"/>
        <v>0</v>
      </c>
      <c r="BI29" s="182">
        <f t="shared" si="44"/>
        <v>0</v>
      </c>
      <c r="BJ29" s="182">
        <f t="shared" si="45"/>
        <v>0</v>
      </c>
      <c r="BK29" s="182">
        <f t="shared" si="46"/>
        <v>0</v>
      </c>
      <c r="BL29" s="182">
        <f t="shared" si="47"/>
        <v>0</v>
      </c>
      <c r="BM29" s="182">
        <f t="shared" si="48"/>
        <v>0</v>
      </c>
      <c r="BN29" s="183"/>
      <c r="BO29" s="184">
        <f t="shared" si="8"/>
        <v>0</v>
      </c>
      <c r="BP29" s="184">
        <f t="shared" si="9"/>
        <v>0</v>
      </c>
      <c r="BQ29" s="184">
        <f t="shared" si="10"/>
        <v>0</v>
      </c>
      <c r="BR29" s="184">
        <f t="shared" si="11"/>
        <v>0</v>
      </c>
      <c r="BS29" s="184">
        <f t="shared" si="12"/>
        <v>0</v>
      </c>
      <c r="BT29" s="184">
        <f t="shared" si="13"/>
        <v>0</v>
      </c>
      <c r="BU29" s="184">
        <f t="shared" si="14"/>
        <v>0</v>
      </c>
      <c r="BV29" s="184">
        <f t="shared" si="15"/>
        <v>0</v>
      </c>
    </row>
    <row r="30" spans="1:74" s="185" customFormat="1" ht="24" customHeight="1" x14ac:dyDescent="0.15">
      <c r="A30" s="176"/>
      <c r="B30" s="187"/>
      <c r="C30" s="380"/>
      <c r="D30" s="381"/>
      <c r="E30" s="382"/>
      <c r="F30" s="383"/>
      <c r="G30" s="383"/>
      <c r="H30" s="383"/>
      <c r="I30" s="383"/>
      <c r="J30" s="383"/>
      <c r="K30" s="533"/>
      <c r="L30" s="92"/>
      <c r="M30" s="93"/>
      <c r="N30" s="94"/>
      <c r="O30" s="385"/>
      <c r="P30" s="386"/>
      <c r="Q30" s="387"/>
      <c r="R30" s="178"/>
      <c r="S30" s="179" t="str">
        <f>IF(L30=$U$11,$U$11&amp;M30,IF(L30=$AD$11,$AD$11&amp;M30,IF(L30=AM8,AM8&amp;M30,IF(L30=$AV$9,$AV$9&amp;M30,IF(L30=BF9,BF9&amp;M30,IF(L30="","",$BF$9&amp;M30))))))</f>
        <v/>
      </c>
      <c r="T30" s="179"/>
      <c r="U30" s="180">
        <f t="shared" si="16"/>
        <v>0</v>
      </c>
      <c r="V30" s="180">
        <f t="shared" si="17"/>
        <v>0</v>
      </c>
      <c r="W30" s="180">
        <f t="shared" si="18"/>
        <v>0</v>
      </c>
      <c r="X30" s="180">
        <f t="shared" si="19"/>
        <v>0</v>
      </c>
      <c r="Y30" s="180">
        <f t="shared" si="20"/>
        <v>0</v>
      </c>
      <c r="Z30" s="180">
        <f t="shared" si="21"/>
        <v>0</v>
      </c>
      <c r="AA30" s="180">
        <f t="shared" si="22"/>
        <v>0</v>
      </c>
      <c r="AB30" s="180">
        <f t="shared" si="23"/>
        <v>0</v>
      </c>
      <c r="AC30" s="181"/>
      <c r="AD30" s="180">
        <f t="shared" si="0"/>
        <v>0</v>
      </c>
      <c r="AE30" s="180">
        <f t="shared" si="1"/>
        <v>0</v>
      </c>
      <c r="AF30" s="180">
        <f t="shared" si="2"/>
        <v>0</v>
      </c>
      <c r="AG30" s="180">
        <f t="shared" si="3"/>
        <v>0</v>
      </c>
      <c r="AH30" s="180">
        <f t="shared" si="4"/>
        <v>0</v>
      </c>
      <c r="AI30" s="180">
        <f t="shared" si="5"/>
        <v>0</v>
      </c>
      <c r="AJ30" s="180">
        <f t="shared" si="6"/>
        <v>0</v>
      </c>
      <c r="AK30" s="180">
        <f t="shared" si="7"/>
        <v>0</v>
      </c>
      <c r="AL30" s="181"/>
      <c r="AM30" s="180">
        <f t="shared" si="24"/>
        <v>0</v>
      </c>
      <c r="AN30" s="180">
        <f t="shared" si="25"/>
        <v>0</v>
      </c>
      <c r="AO30" s="180">
        <f t="shared" si="26"/>
        <v>0</v>
      </c>
      <c r="AP30" s="180">
        <f t="shared" si="27"/>
        <v>0</v>
      </c>
      <c r="AQ30" s="180">
        <f t="shared" si="28"/>
        <v>0</v>
      </c>
      <c r="AR30" s="180">
        <f t="shared" si="29"/>
        <v>0</v>
      </c>
      <c r="AS30" s="180">
        <f t="shared" si="30"/>
        <v>0</v>
      </c>
      <c r="AT30" s="180">
        <f t="shared" si="31"/>
        <v>0</v>
      </c>
      <c r="AU30" s="181"/>
      <c r="AV30" s="180">
        <f t="shared" si="32"/>
        <v>0</v>
      </c>
      <c r="AW30" s="180">
        <f t="shared" si="33"/>
        <v>0</v>
      </c>
      <c r="AX30" s="180">
        <f t="shared" si="34"/>
        <v>0</v>
      </c>
      <c r="AY30" s="180">
        <f t="shared" si="35"/>
        <v>0</v>
      </c>
      <c r="AZ30" s="180">
        <f t="shared" si="36"/>
        <v>0</v>
      </c>
      <c r="BA30" s="180">
        <f t="shared" si="37"/>
        <v>0</v>
      </c>
      <c r="BB30" s="180">
        <f t="shared" si="38"/>
        <v>0</v>
      </c>
      <c r="BC30" s="180">
        <f t="shared" si="39"/>
        <v>0</v>
      </c>
      <c r="BD30" s="146"/>
      <c r="BE30" s="182">
        <f t="shared" si="40"/>
        <v>0</v>
      </c>
      <c r="BF30" s="182">
        <f t="shared" si="41"/>
        <v>0</v>
      </c>
      <c r="BG30" s="182">
        <f t="shared" si="42"/>
        <v>0</v>
      </c>
      <c r="BH30" s="182">
        <f t="shared" si="43"/>
        <v>0</v>
      </c>
      <c r="BI30" s="182">
        <f t="shared" si="44"/>
        <v>0</v>
      </c>
      <c r="BJ30" s="182">
        <f t="shared" si="45"/>
        <v>0</v>
      </c>
      <c r="BK30" s="182">
        <f t="shared" si="46"/>
        <v>0</v>
      </c>
      <c r="BL30" s="182">
        <f t="shared" si="47"/>
        <v>0</v>
      </c>
      <c r="BM30" s="182">
        <f t="shared" si="48"/>
        <v>0</v>
      </c>
      <c r="BN30" s="183"/>
      <c r="BO30" s="184">
        <f t="shared" si="8"/>
        <v>0</v>
      </c>
      <c r="BP30" s="184">
        <f t="shared" si="9"/>
        <v>0</v>
      </c>
      <c r="BQ30" s="184">
        <f t="shared" si="10"/>
        <v>0</v>
      </c>
      <c r="BR30" s="184">
        <f t="shared" si="11"/>
        <v>0</v>
      </c>
      <c r="BS30" s="184">
        <f t="shared" si="12"/>
        <v>0</v>
      </c>
      <c r="BT30" s="184">
        <f t="shared" si="13"/>
        <v>0</v>
      </c>
      <c r="BU30" s="184">
        <f t="shared" si="14"/>
        <v>0</v>
      </c>
      <c r="BV30" s="184">
        <f t="shared" si="15"/>
        <v>0</v>
      </c>
    </row>
    <row r="31" spans="1:74" s="185" customFormat="1" ht="24" customHeight="1" x14ac:dyDescent="0.15">
      <c r="A31" s="176"/>
      <c r="B31" s="186"/>
      <c r="C31" s="380"/>
      <c r="D31" s="381"/>
      <c r="E31" s="382"/>
      <c r="F31" s="383"/>
      <c r="G31" s="383"/>
      <c r="H31" s="383"/>
      <c r="I31" s="383"/>
      <c r="J31" s="383"/>
      <c r="K31" s="533"/>
      <c r="L31" s="92"/>
      <c r="M31" s="93"/>
      <c r="N31" s="94"/>
      <c r="O31" s="385"/>
      <c r="P31" s="386"/>
      <c r="Q31" s="387"/>
      <c r="R31" s="188"/>
      <c r="S31" s="179" t="str">
        <f>IF(L31=$U$11,$U$11&amp;M31,IF(L31=$AD$11,$AD$11&amp;M31,IF(L31=AM8,AM8&amp;M31,IF(L31=$AV$9,$AV$9&amp;M31,IF(L31=BF9,BF9&amp;M31,IF(L31="","",$BF$9&amp;M31))))))</f>
        <v/>
      </c>
      <c r="T31" s="179"/>
      <c r="U31" s="180">
        <f t="shared" si="16"/>
        <v>0</v>
      </c>
      <c r="V31" s="180">
        <f t="shared" si="17"/>
        <v>0</v>
      </c>
      <c r="W31" s="180">
        <f t="shared" si="18"/>
        <v>0</v>
      </c>
      <c r="X31" s="180">
        <f t="shared" si="19"/>
        <v>0</v>
      </c>
      <c r="Y31" s="180">
        <f t="shared" si="20"/>
        <v>0</v>
      </c>
      <c r="Z31" s="180">
        <f t="shared" si="21"/>
        <v>0</v>
      </c>
      <c r="AA31" s="180">
        <f t="shared" si="22"/>
        <v>0</v>
      </c>
      <c r="AB31" s="180">
        <f t="shared" si="23"/>
        <v>0</v>
      </c>
      <c r="AC31" s="181"/>
      <c r="AD31" s="180">
        <f t="shared" si="0"/>
        <v>0</v>
      </c>
      <c r="AE31" s="180">
        <f t="shared" si="1"/>
        <v>0</v>
      </c>
      <c r="AF31" s="180">
        <f t="shared" si="2"/>
        <v>0</v>
      </c>
      <c r="AG31" s="180">
        <f t="shared" si="3"/>
        <v>0</v>
      </c>
      <c r="AH31" s="180">
        <f t="shared" si="4"/>
        <v>0</v>
      </c>
      <c r="AI31" s="180">
        <f t="shared" si="5"/>
        <v>0</v>
      </c>
      <c r="AJ31" s="180">
        <f t="shared" si="6"/>
        <v>0</v>
      </c>
      <c r="AK31" s="180">
        <f t="shared" si="7"/>
        <v>0</v>
      </c>
      <c r="AL31" s="181"/>
      <c r="AM31" s="180">
        <f t="shared" si="24"/>
        <v>0</v>
      </c>
      <c r="AN31" s="180">
        <f t="shared" si="25"/>
        <v>0</v>
      </c>
      <c r="AO31" s="180">
        <f t="shared" si="26"/>
        <v>0</v>
      </c>
      <c r="AP31" s="180">
        <f t="shared" si="27"/>
        <v>0</v>
      </c>
      <c r="AQ31" s="180">
        <f t="shared" si="28"/>
        <v>0</v>
      </c>
      <c r="AR31" s="180">
        <f t="shared" si="29"/>
        <v>0</v>
      </c>
      <c r="AS31" s="180">
        <f t="shared" si="30"/>
        <v>0</v>
      </c>
      <c r="AT31" s="180">
        <f t="shared" si="31"/>
        <v>0</v>
      </c>
      <c r="AU31" s="181"/>
      <c r="AV31" s="180">
        <f t="shared" si="32"/>
        <v>0</v>
      </c>
      <c r="AW31" s="180">
        <f t="shared" si="33"/>
        <v>0</v>
      </c>
      <c r="AX31" s="180">
        <f t="shared" si="34"/>
        <v>0</v>
      </c>
      <c r="AY31" s="180">
        <f t="shared" si="35"/>
        <v>0</v>
      </c>
      <c r="AZ31" s="180">
        <f t="shared" si="36"/>
        <v>0</v>
      </c>
      <c r="BA31" s="180">
        <f t="shared" si="37"/>
        <v>0</v>
      </c>
      <c r="BB31" s="180">
        <f t="shared" si="38"/>
        <v>0</v>
      </c>
      <c r="BC31" s="180">
        <f t="shared" si="39"/>
        <v>0</v>
      </c>
      <c r="BD31" s="146"/>
      <c r="BE31" s="182">
        <f t="shared" si="40"/>
        <v>0</v>
      </c>
      <c r="BF31" s="182">
        <f t="shared" si="41"/>
        <v>0</v>
      </c>
      <c r="BG31" s="182">
        <f t="shared" si="42"/>
        <v>0</v>
      </c>
      <c r="BH31" s="182">
        <f t="shared" si="43"/>
        <v>0</v>
      </c>
      <c r="BI31" s="182">
        <f t="shared" si="44"/>
        <v>0</v>
      </c>
      <c r="BJ31" s="182">
        <f t="shared" si="45"/>
        <v>0</v>
      </c>
      <c r="BK31" s="182">
        <f t="shared" si="46"/>
        <v>0</v>
      </c>
      <c r="BL31" s="182">
        <f t="shared" si="47"/>
        <v>0</v>
      </c>
      <c r="BM31" s="182">
        <f t="shared" si="48"/>
        <v>0</v>
      </c>
      <c r="BN31" s="183"/>
      <c r="BO31" s="184">
        <f t="shared" si="8"/>
        <v>0</v>
      </c>
      <c r="BP31" s="184">
        <f t="shared" si="9"/>
        <v>0</v>
      </c>
      <c r="BQ31" s="184">
        <f t="shared" si="10"/>
        <v>0</v>
      </c>
      <c r="BR31" s="184">
        <f t="shared" si="11"/>
        <v>0</v>
      </c>
      <c r="BS31" s="184">
        <f t="shared" si="12"/>
        <v>0</v>
      </c>
      <c r="BT31" s="184">
        <f t="shared" si="13"/>
        <v>0</v>
      </c>
      <c r="BU31" s="184">
        <f t="shared" si="14"/>
        <v>0</v>
      </c>
      <c r="BV31" s="184">
        <f t="shared" si="15"/>
        <v>0</v>
      </c>
    </row>
    <row r="32" spans="1:74" s="185" customFormat="1" ht="24" customHeight="1" x14ac:dyDescent="0.15">
      <c r="A32" s="176"/>
      <c r="B32" s="186"/>
      <c r="C32" s="380"/>
      <c r="D32" s="381"/>
      <c r="E32" s="382"/>
      <c r="F32" s="383"/>
      <c r="G32" s="383"/>
      <c r="H32" s="383"/>
      <c r="I32" s="383"/>
      <c r="J32" s="383"/>
      <c r="K32" s="533"/>
      <c r="L32" s="92"/>
      <c r="M32" s="93"/>
      <c r="N32" s="94"/>
      <c r="O32" s="385"/>
      <c r="P32" s="386"/>
      <c r="Q32" s="387"/>
      <c r="R32" s="178"/>
      <c r="S32" s="179" t="str">
        <f>IF(L32=$U$11,$U$11&amp;M32,IF(L32=$AD$11,$AD$11&amp;M32,IF(L32=AM8,AM8&amp;M32,IF(L32=$AV$9,$AV$9&amp;M32,IF(L32=BF9,BF9&amp;M32,IF(L32="","",$BF$9&amp;M32))))))</f>
        <v/>
      </c>
      <c r="T32" s="179"/>
      <c r="U32" s="180">
        <f t="shared" si="16"/>
        <v>0</v>
      </c>
      <c r="V32" s="180">
        <f t="shared" si="17"/>
        <v>0</v>
      </c>
      <c r="W32" s="180">
        <f t="shared" si="18"/>
        <v>0</v>
      </c>
      <c r="X32" s="180">
        <f t="shared" si="19"/>
        <v>0</v>
      </c>
      <c r="Y32" s="180">
        <f t="shared" si="20"/>
        <v>0</v>
      </c>
      <c r="Z32" s="180">
        <f t="shared" si="21"/>
        <v>0</v>
      </c>
      <c r="AA32" s="180">
        <f t="shared" si="22"/>
        <v>0</v>
      </c>
      <c r="AB32" s="180">
        <f t="shared" si="23"/>
        <v>0</v>
      </c>
      <c r="AC32" s="181"/>
      <c r="AD32" s="180">
        <f t="shared" si="0"/>
        <v>0</v>
      </c>
      <c r="AE32" s="180">
        <f t="shared" si="1"/>
        <v>0</v>
      </c>
      <c r="AF32" s="180">
        <f t="shared" si="2"/>
        <v>0</v>
      </c>
      <c r="AG32" s="180">
        <f t="shared" si="3"/>
        <v>0</v>
      </c>
      <c r="AH32" s="180">
        <f t="shared" si="4"/>
        <v>0</v>
      </c>
      <c r="AI32" s="180">
        <f t="shared" si="5"/>
        <v>0</v>
      </c>
      <c r="AJ32" s="180">
        <f t="shared" si="6"/>
        <v>0</v>
      </c>
      <c r="AK32" s="180">
        <f t="shared" si="7"/>
        <v>0</v>
      </c>
      <c r="AL32" s="181"/>
      <c r="AM32" s="180">
        <f t="shared" si="24"/>
        <v>0</v>
      </c>
      <c r="AN32" s="180">
        <f t="shared" si="25"/>
        <v>0</v>
      </c>
      <c r="AO32" s="180">
        <f t="shared" si="26"/>
        <v>0</v>
      </c>
      <c r="AP32" s="180">
        <f t="shared" si="27"/>
        <v>0</v>
      </c>
      <c r="AQ32" s="180">
        <f t="shared" si="28"/>
        <v>0</v>
      </c>
      <c r="AR32" s="180">
        <f t="shared" si="29"/>
        <v>0</v>
      </c>
      <c r="AS32" s="180">
        <f t="shared" si="30"/>
        <v>0</v>
      </c>
      <c r="AT32" s="180">
        <f t="shared" si="31"/>
        <v>0</v>
      </c>
      <c r="AU32" s="181"/>
      <c r="AV32" s="180">
        <f t="shared" si="32"/>
        <v>0</v>
      </c>
      <c r="AW32" s="180">
        <f t="shared" si="33"/>
        <v>0</v>
      </c>
      <c r="AX32" s="180">
        <f t="shared" si="34"/>
        <v>0</v>
      </c>
      <c r="AY32" s="180">
        <f t="shared" si="35"/>
        <v>0</v>
      </c>
      <c r="AZ32" s="180">
        <f t="shared" si="36"/>
        <v>0</v>
      </c>
      <c r="BA32" s="180">
        <f t="shared" si="37"/>
        <v>0</v>
      </c>
      <c r="BB32" s="180">
        <f t="shared" si="38"/>
        <v>0</v>
      </c>
      <c r="BC32" s="180">
        <f t="shared" si="39"/>
        <v>0</v>
      </c>
      <c r="BD32" s="146"/>
      <c r="BE32" s="182">
        <f t="shared" si="40"/>
        <v>0</v>
      </c>
      <c r="BF32" s="182">
        <f t="shared" si="41"/>
        <v>0</v>
      </c>
      <c r="BG32" s="182">
        <f t="shared" si="42"/>
        <v>0</v>
      </c>
      <c r="BH32" s="182">
        <f t="shared" si="43"/>
        <v>0</v>
      </c>
      <c r="BI32" s="182">
        <f t="shared" si="44"/>
        <v>0</v>
      </c>
      <c r="BJ32" s="182">
        <f t="shared" si="45"/>
        <v>0</v>
      </c>
      <c r="BK32" s="182">
        <f t="shared" si="46"/>
        <v>0</v>
      </c>
      <c r="BL32" s="182">
        <f t="shared" si="47"/>
        <v>0</v>
      </c>
      <c r="BM32" s="182">
        <f t="shared" si="48"/>
        <v>0</v>
      </c>
      <c r="BN32" s="183"/>
      <c r="BO32" s="184">
        <f t="shared" si="8"/>
        <v>0</v>
      </c>
      <c r="BP32" s="184">
        <f t="shared" si="9"/>
        <v>0</v>
      </c>
      <c r="BQ32" s="184">
        <f t="shared" si="10"/>
        <v>0</v>
      </c>
      <c r="BR32" s="184">
        <f t="shared" si="11"/>
        <v>0</v>
      </c>
      <c r="BS32" s="184">
        <f t="shared" si="12"/>
        <v>0</v>
      </c>
      <c r="BT32" s="184">
        <f t="shared" si="13"/>
        <v>0</v>
      </c>
      <c r="BU32" s="184">
        <f t="shared" si="14"/>
        <v>0</v>
      </c>
      <c r="BV32" s="184">
        <f t="shared" si="15"/>
        <v>0</v>
      </c>
    </row>
    <row r="33" spans="1:75" s="185" customFormat="1" ht="24" customHeight="1" x14ac:dyDescent="0.15">
      <c r="A33" s="176"/>
      <c r="B33" s="186"/>
      <c r="C33" s="380"/>
      <c r="D33" s="381"/>
      <c r="E33" s="382"/>
      <c r="F33" s="383"/>
      <c r="G33" s="383"/>
      <c r="H33" s="383"/>
      <c r="I33" s="383"/>
      <c r="J33" s="383"/>
      <c r="K33" s="533"/>
      <c r="L33" s="92"/>
      <c r="M33" s="93"/>
      <c r="N33" s="94"/>
      <c r="O33" s="385"/>
      <c r="P33" s="386"/>
      <c r="Q33" s="387"/>
      <c r="R33" s="178"/>
      <c r="S33" s="179" t="str">
        <f>IF(L33=$U$11,$U$11&amp;M33,IF(L33=$AD$11,$AD$11&amp;M33,IF(L33=AM8,AM8&amp;M33,IF(L33=$AV$9,$AV$9&amp;M33,IF(L33=BF9,BF9&amp;M33,IF(L33="","",$BF$9&amp;M33))))))</f>
        <v/>
      </c>
      <c r="T33" s="179"/>
      <c r="U33" s="180">
        <f t="shared" si="16"/>
        <v>0</v>
      </c>
      <c r="V33" s="180">
        <f t="shared" si="17"/>
        <v>0</v>
      </c>
      <c r="W33" s="180">
        <f t="shared" si="18"/>
        <v>0</v>
      </c>
      <c r="X33" s="180">
        <f t="shared" si="19"/>
        <v>0</v>
      </c>
      <c r="Y33" s="180">
        <f t="shared" si="20"/>
        <v>0</v>
      </c>
      <c r="Z33" s="180">
        <f t="shared" si="21"/>
        <v>0</v>
      </c>
      <c r="AA33" s="180">
        <f t="shared" si="22"/>
        <v>0</v>
      </c>
      <c r="AB33" s="180">
        <f t="shared" si="23"/>
        <v>0</v>
      </c>
      <c r="AC33" s="181"/>
      <c r="AD33" s="180">
        <f t="shared" si="0"/>
        <v>0</v>
      </c>
      <c r="AE33" s="180">
        <f t="shared" si="1"/>
        <v>0</v>
      </c>
      <c r="AF33" s="180">
        <f t="shared" si="2"/>
        <v>0</v>
      </c>
      <c r="AG33" s="180">
        <f t="shared" si="3"/>
        <v>0</v>
      </c>
      <c r="AH33" s="180">
        <f t="shared" si="4"/>
        <v>0</v>
      </c>
      <c r="AI33" s="180">
        <f t="shared" si="5"/>
        <v>0</v>
      </c>
      <c r="AJ33" s="180">
        <f t="shared" si="6"/>
        <v>0</v>
      </c>
      <c r="AK33" s="180">
        <f t="shared" si="7"/>
        <v>0</v>
      </c>
      <c r="AL33" s="181"/>
      <c r="AM33" s="180">
        <f t="shared" si="24"/>
        <v>0</v>
      </c>
      <c r="AN33" s="180">
        <f t="shared" si="25"/>
        <v>0</v>
      </c>
      <c r="AO33" s="180">
        <f t="shared" si="26"/>
        <v>0</v>
      </c>
      <c r="AP33" s="180">
        <f t="shared" si="27"/>
        <v>0</v>
      </c>
      <c r="AQ33" s="180">
        <f t="shared" si="28"/>
        <v>0</v>
      </c>
      <c r="AR33" s="180">
        <f t="shared" si="29"/>
        <v>0</v>
      </c>
      <c r="AS33" s="180">
        <f t="shared" si="30"/>
        <v>0</v>
      </c>
      <c r="AT33" s="180">
        <f t="shared" si="31"/>
        <v>0</v>
      </c>
      <c r="AU33" s="181"/>
      <c r="AV33" s="180">
        <f t="shared" si="32"/>
        <v>0</v>
      </c>
      <c r="AW33" s="180">
        <f t="shared" si="33"/>
        <v>0</v>
      </c>
      <c r="AX33" s="180">
        <f t="shared" si="34"/>
        <v>0</v>
      </c>
      <c r="AY33" s="180">
        <f t="shared" si="35"/>
        <v>0</v>
      </c>
      <c r="AZ33" s="180">
        <f t="shared" si="36"/>
        <v>0</v>
      </c>
      <c r="BA33" s="180">
        <f t="shared" si="37"/>
        <v>0</v>
      </c>
      <c r="BB33" s="180">
        <f t="shared" si="38"/>
        <v>0</v>
      </c>
      <c r="BC33" s="180">
        <f t="shared" si="39"/>
        <v>0</v>
      </c>
      <c r="BD33" s="146"/>
      <c r="BE33" s="182">
        <f t="shared" si="40"/>
        <v>0</v>
      </c>
      <c r="BF33" s="182">
        <f t="shared" si="41"/>
        <v>0</v>
      </c>
      <c r="BG33" s="182">
        <f t="shared" si="42"/>
        <v>0</v>
      </c>
      <c r="BH33" s="182">
        <f t="shared" si="43"/>
        <v>0</v>
      </c>
      <c r="BI33" s="182">
        <f t="shared" si="44"/>
        <v>0</v>
      </c>
      <c r="BJ33" s="182">
        <f t="shared" si="45"/>
        <v>0</v>
      </c>
      <c r="BK33" s="182">
        <f t="shared" si="46"/>
        <v>0</v>
      </c>
      <c r="BL33" s="182">
        <f t="shared" si="47"/>
        <v>0</v>
      </c>
      <c r="BM33" s="182">
        <f t="shared" si="48"/>
        <v>0</v>
      </c>
      <c r="BN33" s="183"/>
      <c r="BO33" s="184">
        <f t="shared" si="8"/>
        <v>0</v>
      </c>
      <c r="BP33" s="184">
        <f t="shared" si="9"/>
        <v>0</v>
      </c>
      <c r="BQ33" s="184">
        <f t="shared" si="10"/>
        <v>0</v>
      </c>
      <c r="BR33" s="184">
        <f t="shared" si="11"/>
        <v>0</v>
      </c>
      <c r="BS33" s="184">
        <f t="shared" si="12"/>
        <v>0</v>
      </c>
      <c r="BT33" s="184">
        <f t="shared" si="13"/>
        <v>0</v>
      </c>
      <c r="BU33" s="184">
        <f t="shared" si="14"/>
        <v>0</v>
      </c>
      <c r="BV33" s="184">
        <f t="shared" si="15"/>
        <v>0</v>
      </c>
    </row>
    <row r="34" spans="1:75" s="185" customFormat="1" ht="24" customHeight="1" x14ac:dyDescent="0.15">
      <c r="A34" s="176"/>
      <c r="B34" s="186"/>
      <c r="C34" s="380"/>
      <c r="D34" s="381"/>
      <c r="E34" s="382"/>
      <c r="F34" s="383"/>
      <c r="G34" s="383"/>
      <c r="H34" s="383"/>
      <c r="I34" s="383"/>
      <c r="J34" s="383"/>
      <c r="K34" s="533"/>
      <c r="L34" s="92"/>
      <c r="M34" s="93"/>
      <c r="N34" s="94"/>
      <c r="O34" s="385"/>
      <c r="P34" s="386"/>
      <c r="Q34" s="387"/>
      <c r="R34" s="178"/>
      <c r="S34" s="179" t="str">
        <f>IF(L34=$U$11,$U$11&amp;M34,IF(L34=$AD$11,$AD$11&amp;M34,IF(L34=AM8,AM8&amp;M34,IF(L34=$AV$9,$AV$9&amp;M34,IF(L34=BF9,BF9&amp;M34,IF(L34="","",$BF$9&amp;M34))))))</f>
        <v/>
      </c>
      <c r="T34" s="179"/>
      <c r="U34" s="180">
        <f t="shared" si="16"/>
        <v>0</v>
      </c>
      <c r="V34" s="180">
        <f t="shared" si="17"/>
        <v>0</v>
      </c>
      <c r="W34" s="180">
        <f t="shared" si="18"/>
        <v>0</v>
      </c>
      <c r="X34" s="180">
        <f t="shared" si="19"/>
        <v>0</v>
      </c>
      <c r="Y34" s="180">
        <f t="shared" si="20"/>
        <v>0</v>
      </c>
      <c r="Z34" s="180">
        <f t="shared" si="21"/>
        <v>0</v>
      </c>
      <c r="AA34" s="180">
        <f t="shared" si="22"/>
        <v>0</v>
      </c>
      <c r="AB34" s="180">
        <f t="shared" si="23"/>
        <v>0</v>
      </c>
      <c r="AC34" s="181"/>
      <c r="AD34" s="180">
        <f t="shared" si="0"/>
        <v>0</v>
      </c>
      <c r="AE34" s="180">
        <f t="shared" si="1"/>
        <v>0</v>
      </c>
      <c r="AF34" s="180">
        <f t="shared" si="2"/>
        <v>0</v>
      </c>
      <c r="AG34" s="180">
        <f t="shared" si="3"/>
        <v>0</v>
      </c>
      <c r="AH34" s="180">
        <f t="shared" si="4"/>
        <v>0</v>
      </c>
      <c r="AI34" s="180">
        <f t="shared" si="5"/>
        <v>0</v>
      </c>
      <c r="AJ34" s="180">
        <f t="shared" si="6"/>
        <v>0</v>
      </c>
      <c r="AK34" s="180">
        <f t="shared" si="7"/>
        <v>0</v>
      </c>
      <c r="AL34" s="181"/>
      <c r="AM34" s="180">
        <f t="shared" si="24"/>
        <v>0</v>
      </c>
      <c r="AN34" s="180">
        <f t="shared" si="25"/>
        <v>0</v>
      </c>
      <c r="AO34" s="180">
        <f t="shared" si="26"/>
        <v>0</v>
      </c>
      <c r="AP34" s="180">
        <f t="shared" si="27"/>
        <v>0</v>
      </c>
      <c r="AQ34" s="180">
        <f t="shared" si="28"/>
        <v>0</v>
      </c>
      <c r="AR34" s="180">
        <f t="shared" si="29"/>
        <v>0</v>
      </c>
      <c r="AS34" s="180">
        <f t="shared" si="30"/>
        <v>0</v>
      </c>
      <c r="AT34" s="180">
        <f t="shared" si="31"/>
        <v>0</v>
      </c>
      <c r="AU34" s="181"/>
      <c r="AV34" s="180">
        <f t="shared" si="32"/>
        <v>0</v>
      </c>
      <c r="AW34" s="180">
        <f t="shared" si="33"/>
        <v>0</v>
      </c>
      <c r="AX34" s="180">
        <f t="shared" si="34"/>
        <v>0</v>
      </c>
      <c r="AY34" s="180">
        <f t="shared" si="35"/>
        <v>0</v>
      </c>
      <c r="AZ34" s="180">
        <f t="shared" si="36"/>
        <v>0</v>
      </c>
      <c r="BA34" s="180">
        <f t="shared" si="37"/>
        <v>0</v>
      </c>
      <c r="BB34" s="180">
        <f t="shared" si="38"/>
        <v>0</v>
      </c>
      <c r="BC34" s="180">
        <f t="shared" si="39"/>
        <v>0</v>
      </c>
      <c r="BD34" s="146"/>
      <c r="BE34" s="182">
        <f t="shared" si="40"/>
        <v>0</v>
      </c>
      <c r="BF34" s="182">
        <f t="shared" si="41"/>
        <v>0</v>
      </c>
      <c r="BG34" s="182">
        <f t="shared" si="42"/>
        <v>0</v>
      </c>
      <c r="BH34" s="182">
        <f t="shared" si="43"/>
        <v>0</v>
      </c>
      <c r="BI34" s="182">
        <f t="shared" si="44"/>
        <v>0</v>
      </c>
      <c r="BJ34" s="182">
        <f t="shared" si="45"/>
        <v>0</v>
      </c>
      <c r="BK34" s="182">
        <f t="shared" si="46"/>
        <v>0</v>
      </c>
      <c r="BL34" s="182">
        <f t="shared" si="47"/>
        <v>0</v>
      </c>
      <c r="BM34" s="182">
        <f t="shared" si="48"/>
        <v>0</v>
      </c>
      <c r="BN34" s="183"/>
      <c r="BO34" s="184">
        <f t="shared" si="8"/>
        <v>0</v>
      </c>
      <c r="BP34" s="184">
        <f t="shared" si="9"/>
        <v>0</v>
      </c>
      <c r="BQ34" s="184">
        <f t="shared" si="10"/>
        <v>0</v>
      </c>
      <c r="BR34" s="184">
        <f t="shared" si="11"/>
        <v>0</v>
      </c>
      <c r="BS34" s="184">
        <f t="shared" si="12"/>
        <v>0</v>
      </c>
      <c r="BT34" s="184">
        <f t="shared" si="13"/>
        <v>0</v>
      </c>
      <c r="BU34" s="184">
        <f t="shared" si="14"/>
        <v>0</v>
      </c>
      <c r="BV34" s="184">
        <f t="shared" si="15"/>
        <v>0</v>
      </c>
    </row>
    <row r="35" spans="1:75" s="185" customFormat="1" ht="24" customHeight="1" x14ac:dyDescent="0.15">
      <c r="A35" s="176"/>
      <c r="B35" s="187"/>
      <c r="C35" s="380"/>
      <c r="D35" s="381"/>
      <c r="E35" s="382"/>
      <c r="F35" s="383"/>
      <c r="G35" s="383"/>
      <c r="H35" s="383"/>
      <c r="I35" s="383"/>
      <c r="J35" s="383"/>
      <c r="K35" s="533"/>
      <c r="L35" s="92"/>
      <c r="M35" s="93"/>
      <c r="N35" s="94"/>
      <c r="O35" s="385"/>
      <c r="P35" s="386"/>
      <c r="Q35" s="387"/>
      <c r="R35" s="178"/>
      <c r="S35" s="179" t="str">
        <f>IF(L35=$U$11,$U$11&amp;M35,IF(L35=$AD$11,$AD$11&amp;M35,IF(L35=AM8,AM8&amp;M35,IF(L35=$AV$9,$AV$9&amp;M35,IF(L35=BF9,BF9&amp;M35,IF(L35="","",$BF$9&amp;M35))))))</f>
        <v/>
      </c>
      <c r="T35" s="179"/>
      <c r="U35" s="180">
        <f t="shared" si="16"/>
        <v>0</v>
      </c>
      <c r="V35" s="180">
        <f t="shared" si="17"/>
        <v>0</v>
      </c>
      <c r="W35" s="180">
        <f t="shared" si="18"/>
        <v>0</v>
      </c>
      <c r="X35" s="180">
        <f t="shared" si="19"/>
        <v>0</v>
      </c>
      <c r="Y35" s="180">
        <f t="shared" si="20"/>
        <v>0</v>
      </c>
      <c r="Z35" s="180">
        <f t="shared" si="21"/>
        <v>0</v>
      </c>
      <c r="AA35" s="180">
        <f t="shared" si="22"/>
        <v>0</v>
      </c>
      <c r="AB35" s="180">
        <f t="shared" si="23"/>
        <v>0</v>
      </c>
      <c r="AC35" s="181"/>
      <c r="AD35" s="180">
        <f t="shared" si="0"/>
        <v>0</v>
      </c>
      <c r="AE35" s="180">
        <f t="shared" si="1"/>
        <v>0</v>
      </c>
      <c r="AF35" s="180">
        <f t="shared" si="2"/>
        <v>0</v>
      </c>
      <c r="AG35" s="180">
        <f t="shared" si="3"/>
        <v>0</v>
      </c>
      <c r="AH35" s="180">
        <f t="shared" si="4"/>
        <v>0</v>
      </c>
      <c r="AI35" s="180">
        <f t="shared" si="5"/>
        <v>0</v>
      </c>
      <c r="AJ35" s="180">
        <f t="shared" si="6"/>
        <v>0</v>
      </c>
      <c r="AK35" s="180">
        <f t="shared" si="7"/>
        <v>0</v>
      </c>
      <c r="AL35" s="181"/>
      <c r="AM35" s="180">
        <f t="shared" si="24"/>
        <v>0</v>
      </c>
      <c r="AN35" s="180">
        <f t="shared" si="25"/>
        <v>0</v>
      </c>
      <c r="AO35" s="180">
        <f t="shared" si="26"/>
        <v>0</v>
      </c>
      <c r="AP35" s="180">
        <f t="shared" si="27"/>
        <v>0</v>
      </c>
      <c r="AQ35" s="180">
        <f t="shared" si="28"/>
        <v>0</v>
      </c>
      <c r="AR35" s="180">
        <f t="shared" si="29"/>
        <v>0</v>
      </c>
      <c r="AS35" s="180">
        <f t="shared" si="30"/>
        <v>0</v>
      </c>
      <c r="AT35" s="180">
        <f t="shared" si="31"/>
        <v>0</v>
      </c>
      <c r="AU35" s="181"/>
      <c r="AV35" s="180">
        <f t="shared" si="32"/>
        <v>0</v>
      </c>
      <c r="AW35" s="180">
        <f t="shared" si="33"/>
        <v>0</v>
      </c>
      <c r="AX35" s="180">
        <f t="shared" si="34"/>
        <v>0</v>
      </c>
      <c r="AY35" s="180">
        <f t="shared" si="35"/>
        <v>0</v>
      </c>
      <c r="AZ35" s="180">
        <f t="shared" si="36"/>
        <v>0</v>
      </c>
      <c r="BA35" s="180">
        <f t="shared" si="37"/>
        <v>0</v>
      </c>
      <c r="BB35" s="180">
        <f t="shared" si="38"/>
        <v>0</v>
      </c>
      <c r="BC35" s="180">
        <f t="shared" si="39"/>
        <v>0</v>
      </c>
      <c r="BD35" s="146"/>
      <c r="BE35" s="182">
        <f t="shared" si="40"/>
        <v>0</v>
      </c>
      <c r="BF35" s="182">
        <f t="shared" si="41"/>
        <v>0</v>
      </c>
      <c r="BG35" s="182">
        <f t="shared" si="42"/>
        <v>0</v>
      </c>
      <c r="BH35" s="182">
        <f t="shared" si="43"/>
        <v>0</v>
      </c>
      <c r="BI35" s="182">
        <f t="shared" si="44"/>
        <v>0</v>
      </c>
      <c r="BJ35" s="182">
        <f t="shared" si="45"/>
        <v>0</v>
      </c>
      <c r="BK35" s="182">
        <f t="shared" si="46"/>
        <v>0</v>
      </c>
      <c r="BL35" s="182">
        <f t="shared" si="47"/>
        <v>0</v>
      </c>
      <c r="BM35" s="182">
        <f t="shared" si="48"/>
        <v>0</v>
      </c>
      <c r="BN35" s="183"/>
      <c r="BO35" s="184">
        <f t="shared" si="8"/>
        <v>0</v>
      </c>
      <c r="BP35" s="184">
        <f t="shared" si="9"/>
        <v>0</v>
      </c>
      <c r="BQ35" s="184">
        <f t="shared" si="10"/>
        <v>0</v>
      </c>
      <c r="BR35" s="184">
        <f t="shared" si="11"/>
        <v>0</v>
      </c>
      <c r="BS35" s="184">
        <f t="shared" si="12"/>
        <v>0</v>
      </c>
      <c r="BT35" s="184">
        <f t="shared" si="13"/>
        <v>0</v>
      </c>
      <c r="BU35" s="184">
        <f t="shared" si="14"/>
        <v>0</v>
      </c>
      <c r="BV35" s="184">
        <f t="shared" si="15"/>
        <v>0</v>
      </c>
    </row>
    <row r="36" spans="1:75" s="185" customFormat="1" ht="24" customHeight="1" x14ac:dyDescent="0.15">
      <c r="A36" s="176"/>
      <c r="B36" s="186"/>
      <c r="C36" s="380"/>
      <c r="D36" s="381"/>
      <c r="E36" s="382"/>
      <c r="F36" s="383"/>
      <c r="G36" s="383"/>
      <c r="H36" s="383"/>
      <c r="I36" s="383"/>
      <c r="J36" s="383"/>
      <c r="K36" s="533"/>
      <c r="L36" s="92"/>
      <c r="M36" s="93"/>
      <c r="N36" s="94"/>
      <c r="O36" s="385"/>
      <c r="P36" s="386"/>
      <c r="Q36" s="387"/>
      <c r="R36" s="178"/>
      <c r="S36" s="179" t="str">
        <f>IF(L36=$U$11,$U$11&amp;M36,IF(L36=$AD$11,$AD$11&amp;M36,IF(L36=AM8,AM8&amp;M36,IF(L36=$AV$9,$AV$9&amp;M36,IF(L36=BF9,BF9&amp;M36,IF(L36="","",$BF$9&amp;M36))))))</f>
        <v/>
      </c>
      <c r="T36" s="179"/>
      <c r="U36" s="180">
        <f t="shared" si="16"/>
        <v>0</v>
      </c>
      <c r="V36" s="180">
        <f t="shared" si="17"/>
        <v>0</v>
      </c>
      <c r="W36" s="180">
        <f t="shared" si="18"/>
        <v>0</v>
      </c>
      <c r="X36" s="180">
        <f t="shared" si="19"/>
        <v>0</v>
      </c>
      <c r="Y36" s="180">
        <f t="shared" si="20"/>
        <v>0</v>
      </c>
      <c r="Z36" s="180">
        <f t="shared" si="21"/>
        <v>0</v>
      </c>
      <c r="AA36" s="180">
        <f t="shared" si="22"/>
        <v>0</v>
      </c>
      <c r="AB36" s="180">
        <f t="shared" si="23"/>
        <v>0</v>
      </c>
      <c r="AC36" s="181"/>
      <c r="AD36" s="180">
        <f t="shared" si="0"/>
        <v>0</v>
      </c>
      <c r="AE36" s="180">
        <f t="shared" si="1"/>
        <v>0</v>
      </c>
      <c r="AF36" s="180">
        <f t="shared" si="2"/>
        <v>0</v>
      </c>
      <c r="AG36" s="180">
        <f t="shared" si="3"/>
        <v>0</v>
      </c>
      <c r="AH36" s="180">
        <f t="shared" si="4"/>
        <v>0</v>
      </c>
      <c r="AI36" s="180">
        <f t="shared" si="5"/>
        <v>0</v>
      </c>
      <c r="AJ36" s="180">
        <f t="shared" si="6"/>
        <v>0</v>
      </c>
      <c r="AK36" s="180">
        <f t="shared" si="7"/>
        <v>0</v>
      </c>
      <c r="AL36" s="181"/>
      <c r="AM36" s="180">
        <f t="shared" si="24"/>
        <v>0</v>
      </c>
      <c r="AN36" s="180">
        <f t="shared" si="25"/>
        <v>0</v>
      </c>
      <c r="AO36" s="180">
        <f t="shared" si="26"/>
        <v>0</v>
      </c>
      <c r="AP36" s="180">
        <f t="shared" si="27"/>
        <v>0</v>
      </c>
      <c r="AQ36" s="180">
        <f t="shared" si="28"/>
        <v>0</v>
      </c>
      <c r="AR36" s="180">
        <f t="shared" si="29"/>
        <v>0</v>
      </c>
      <c r="AS36" s="180">
        <f t="shared" si="30"/>
        <v>0</v>
      </c>
      <c r="AT36" s="180">
        <f t="shared" si="31"/>
        <v>0</v>
      </c>
      <c r="AU36" s="181"/>
      <c r="AV36" s="180">
        <f t="shared" si="32"/>
        <v>0</v>
      </c>
      <c r="AW36" s="180">
        <f t="shared" si="33"/>
        <v>0</v>
      </c>
      <c r="AX36" s="180">
        <f t="shared" si="34"/>
        <v>0</v>
      </c>
      <c r="AY36" s="180">
        <f t="shared" si="35"/>
        <v>0</v>
      </c>
      <c r="AZ36" s="180">
        <f t="shared" si="36"/>
        <v>0</v>
      </c>
      <c r="BA36" s="180">
        <f t="shared" si="37"/>
        <v>0</v>
      </c>
      <c r="BB36" s="180">
        <f t="shared" si="38"/>
        <v>0</v>
      </c>
      <c r="BC36" s="180">
        <f t="shared" si="39"/>
        <v>0</v>
      </c>
      <c r="BD36" s="146"/>
      <c r="BE36" s="182">
        <f t="shared" si="40"/>
        <v>0</v>
      </c>
      <c r="BF36" s="182">
        <f t="shared" si="41"/>
        <v>0</v>
      </c>
      <c r="BG36" s="182">
        <f t="shared" si="42"/>
        <v>0</v>
      </c>
      <c r="BH36" s="182">
        <f t="shared" si="43"/>
        <v>0</v>
      </c>
      <c r="BI36" s="182">
        <f t="shared" si="44"/>
        <v>0</v>
      </c>
      <c r="BJ36" s="182">
        <f t="shared" si="45"/>
        <v>0</v>
      </c>
      <c r="BK36" s="182">
        <f t="shared" si="46"/>
        <v>0</v>
      </c>
      <c r="BL36" s="182">
        <f t="shared" si="47"/>
        <v>0</v>
      </c>
      <c r="BM36" s="182">
        <f t="shared" si="48"/>
        <v>0</v>
      </c>
      <c r="BN36" s="183"/>
      <c r="BO36" s="184">
        <f t="shared" si="8"/>
        <v>0</v>
      </c>
      <c r="BP36" s="184">
        <f t="shared" si="9"/>
        <v>0</v>
      </c>
      <c r="BQ36" s="184">
        <f t="shared" si="10"/>
        <v>0</v>
      </c>
      <c r="BR36" s="184">
        <f t="shared" si="11"/>
        <v>0</v>
      </c>
      <c r="BS36" s="184">
        <f t="shared" si="12"/>
        <v>0</v>
      </c>
      <c r="BT36" s="184">
        <f t="shared" si="13"/>
        <v>0</v>
      </c>
      <c r="BU36" s="184">
        <f t="shared" si="14"/>
        <v>0</v>
      </c>
      <c r="BV36" s="184">
        <f t="shared" si="15"/>
        <v>0</v>
      </c>
    </row>
    <row r="37" spans="1:75" s="185" customFormat="1" ht="24" customHeight="1" x14ac:dyDescent="0.15">
      <c r="A37" s="176"/>
      <c r="B37" s="186"/>
      <c r="C37" s="380"/>
      <c r="D37" s="381"/>
      <c r="E37" s="382"/>
      <c r="F37" s="383"/>
      <c r="G37" s="383"/>
      <c r="H37" s="383"/>
      <c r="I37" s="383"/>
      <c r="J37" s="383"/>
      <c r="K37" s="533"/>
      <c r="L37" s="92"/>
      <c r="M37" s="93"/>
      <c r="N37" s="94"/>
      <c r="O37" s="385"/>
      <c r="P37" s="386"/>
      <c r="Q37" s="387"/>
      <c r="R37" s="178"/>
      <c r="S37" s="179" t="str">
        <f>IF(L37=$U$11,$U$11&amp;M37,IF(L37=$AD$11,$AD$11&amp;M37,IF(L37=AM8,AM8&amp;M37,IF(L37=$AV$9,$AV$9&amp;M37,IF(L37=BF9,BF9&amp;M37,IF(L37="","",$BF$9&amp;M37))))))</f>
        <v/>
      </c>
      <c r="T37" s="179"/>
      <c r="U37" s="180">
        <f t="shared" si="16"/>
        <v>0</v>
      </c>
      <c r="V37" s="180">
        <f t="shared" si="17"/>
        <v>0</v>
      </c>
      <c r="W37" s="180">
        <f t="shared" si="18"/>
        <v>0</v>
      </c>
      <c r="X37" s="180">
        <f t="shared" si="19"/>
        <v>0</v>
      </c>
      <c r="Y37" s="180">
        <f t="shared" si="20"/>
        <v>0</v>
      </c>
      <c r="Z37" s="180">
        <f t="shared" si="21"/>
        <v>0</v>
      </c>
      <c r="AA37" s="180">
        <f t="shared" si="22"/>
        <v>0</v>
      </c>
      <c r="AB37" s="180">
        <f t="shared" si="23"/>
        <v>0</v>
      </c>
      <c r="AC37" s="181"/>
      <c r="AD37" s="180">
        <f t="shared" si="0"/>
        <v>0</v>
      </c>
      <c r="AE37" s="180">
        <f t="shared" si="1"/>
        <v>0</v>
      </c>
      <c r="AF37" s="180">
        <f t="shared" si="2"/>
        <v>0</v>
      </c>
      <c r="AG37" s="180">
        <f t="shared" si="3"/>
        <v>0</v>
      </c>
      <c r="AH37" s="180">
        <f t="shared" si="4"/>
        <v>0</v>
      </c>
      <c r="AI37" s="180">
        <f t="shared" si="5"/>
        <v>0</v>
      </c>
      <c r="AJ37" s="180">
        <f t="shared" si="6"/>
        <v>0</v>
      </c>
      <c r="AK37" s="180">
        <f t="shared" si="7"/>
        <v>0</v>
      </c>
      <c r="AL37" s="181"/>
      <c r="AM37" s="180">
        <f t="shared" si="24"/>
        <v>0</v>
      </c>
      <c r="AN37" s="180">
        <f t="shared" si="25"/>
        <v>0</v>
      </c>
      <c r="AO37" s="180">
        <f t="shared" si="26"/>
        <v>0</v>
      </c>
      <c r="AP37" s="180">
        <f t="shared" si="27"/>
        <v>0</v>
      </c>
      <c r="AQ37" s="180">
        <f t="shared" si="28"/>
        <v>0</v>
      </c>
      <c r="AR37" s="180">
        <f t="shared" si="29"/>
        <v>0</v>
      </c>
      <c r="AS37" s="180">
        <f t="shared" si="30"/>
        <v>0</v>
      </c>
      <c r="AT37" s="180">
        <f t="shared" si="31"/>
        <v>0</v>
      </c>
      <c r="AU37" s="181"/>
      <c r="AV37" s="180">
        <f t="shared" si="32"/>
        <v>0</v>
      </c>
      <c r="AW37" s="180">
        <f t="shared" si="33"/>
        <v>0</v>
      </c>
      <c r="AX37" s="180">
        <f t="shared" si="34"/>
        <v>0</v>
      </c>
      <c r="AY37" s="180">
        <f t="shared" si="35"/>
        <v>0</v>
      </c>
      <c r="AZ37" s="180">
        <f t="shared" si="36"/>
        <v>0</v>
      </c>
      <c r="BA37" s="180">
        <f t="shared" si="37"/>
        <v>0</v>
      </c>
      <c r="BB37" s="180">
        <f t="shared" si="38"/>
        <v>0</v>
      </c>
      <c r="BC37" s="180">
        <f t="shared" si="39"/>
        <v>0</v>
      </c>
      <c r="BD37" s="146"/>
      <c r="BE37" s="182">
        <f t="shared" si="40"/>
        <v>0</v>
      </c>
      <c r="BF37" s="182">
        <f t="shared" si="41"/>
        <v>0</v>
      </c>
      <c r="BG37" s="182">
        <f t="shared" si="42"/>
        <v>0</v>
      </c>
      <c r="BH37" s="182">
        <f t="shared" si="43"/>
        <v>0</v>
      </c>
      <c r="BI37" s="182">
        <f t="shared" si="44"/>
        <v>0</v>
      </c>
      <c r="BJ37" s="182">
        <f t="shared" si="45"/>
        <v>0</v>
      </c>
      <c r="BK37" s="182">
        <f t="shared" si="46"/>
        <v>0</v>
      </c>
      <c r="BL37" s="182">
        <f t="shared" si="47"/>
        <v>0</v>
      </c>
      <c r="BM37" s="182">
        <f t="shared" si="48"/>
        <v>0</v>
      </c>
      <c r="BN37" s="183"/>
      <c r="BO37" s="184">
        <f t="shared" si="8"/>
        <v>0</v>
      </c>
      <c r="BP37" s="184">
        <f t="shared" si="9"/>
        <v>0</v>
      </c>
      <c r="BQ37" s="184">
        <f t="shared" si="10"/>
        <v>0</v>
      </c>
      <c r="BR37" s="184">
        <f t="shared" si="11"/>
        <v>0</v>
      </c>
      <c r="BS37" s="184">
        <f t="shared" si="12"/>
        <v>0</v>
      </c>
      <c r="BT37" s="184">
        <f t="shared" si="13"/>
        <v>0</v>
      </c>
      <c r="BU37" s="184">
        <f t="shared" si="14"/>
        <v>0</v>
      </c>
      <c r="BV37" s="184">
        <f t="shared" si="15"/>
        <v>0</v>
      </c>
    </row>
    <row r="38" spans="1:75" s="185" customFormat="1" ht="24" customHeight="1" x14ac:dyDescent="0.15">
      <c r="A38" s="176"/>
      <c r="B38" s="187"/>
      <c r="C38" s="380"/>
      <c r="D38" s="381"/>
      <c r="E38" s="382"/>
      <c r="F38" s="383"/>
      <c r="G38" s="383"/>
      <c r="H38" s="383"/>
      <c r="I38" s="383"/>
      <c r="J38" s="383"/>
      <c r="K38" s="533"/>
      <c r="L38" s="92"/>
      <c r="M38" s="93"/>
      <c r="N38" s="94"/>
      <c r="O38" s="385"/>
      <c r="P38" s="386"/>
      <c r="Q38" s="387"/>
      <c r="R38" s="178"/>
      <c r="S38" s="179" t="str">
        <f>IF(L38=$U$11,$U$11&amp;M38,IF(L38=$AD$11,$AD$11&amp;M38,IF(L38=AM8,AM8&amp;M38,IF(L38=$AV$9,$AV$9&amp;M38,IF(L38=BF9,BF9&amp;M38,IF(L38="","",$BF$9&amp;M38))))))</f>
        <v/>
      </c>
      <c r="T38" s="179"/>
      <c r="U38" s="180">
        <f t="shared" si="16"/>
        <v>0</v>
      </c>
      <c r="V38" s="180">
        <f t="shared" si="17"/>
        <v>0</v>
      </c>
      <c r="W38" s="180">
        <f t="shared" si="18"/>
        <v>0</v>
      </c>
      <c r="X38" s="180">
        <f t="shared" si="19"/>
        <v>0</v>
      </c>
      <c r="Y38" s="180">
        <f t="shared" si="20"/>
        <v>0</v>
      </c>
      <c r="Z38" s="180">
        <f t="shared" si="21"/>
        <v>0</v>
      </c>
      <c r="AA38" s="180">
        <f t="shared" si="22"/>
        <v>0</v>
      </c>
      <c r="AB38" s="180">
        <f t="shared" si="23"/>
        <v>0</v>
      </c>
      <c r="AC38" s="181"/>
      <c r="AD38" s="180">
        <f t="shared" si="0"/>
        <v>0</v>
      </c>
      <c r="AE38" s="180">
        <f t="shared" si="1"/>
        <v>0</v>
      </c>
      <c r="AF38" s="180">
        <f t="shared" si="2"/>
        <v>0</v>
      </c>
      <c r="AG38" s="180">
        <f t="shared" si="3"/>
        <v>0</v>
      </c>
      <c r="AH38" s="180">
        <f t="shared" si="4"/>
        <v>0</v>
      </c>
      <c r="AI38" s="180">
        <f t="shared" si="5"/>
        <v>0</v>
      </c>
      <c r="AJ38" s="180">
        <f t="shared" si="6"/>
        <v>0</v>
      </c>
      <c r="AK38" s="180">
        <f t="shared" si="7"/>
        <v>0</v>
      </c>
      <c r="AL38" s="181"/>
      <c r="AM38" s="180">
        <f t="shared" si="24"/>
        <v>0</v>
      </c>
      <c r="AN38" s="180">
        <f t="shared" si="25"/>
        <v>0</v>
      </c>
      <c r="AO38" s="180">
        <f t="shared" si="26"/>
        <v>0</v>
      </c>
      <c r="AP38" s="180">
        <f t="shared" si="27"/>
        <v>0</v>
      </c>
      <c r="AQ38" s="180">
        <f t="shared" si="28"/>
        <v>0</v>
      </c>
      <c r="AR38" s="180">
        <f t="shared" si="29"/>
        <v>0</v>
      </c>
      <c r="AS38" s="180">
        <f t="shared" si="30"/>
        <v>0</v>
      </c>
      <c r="AT38" s="180">
        <f t="shared" si="31"/>
        <v>0</v>
      </c>
      <c r="AU38" s="181"/>
      <c r="AV38" s="180">
        <f t="shared" si="32"/>
        <v>0</v>
      </c>
      <c r="AW38" s="180">
        <f t="shared" si="33"/>
        <v>0</v>
      </c>
      <c r="AX38" s="180">
        <f t="shared" si="34"/>
        <v>0</v>
      </c>
      <c r="AY38" s="180">
        <f t="shared" si="35"/>
        <v>0</v>
      </c>
      <c r="AZ38" s="180">
        <f t="shared" si="36"/>
        <v>0</v>
      </c>
      <c r="BA38" s="180">
        <f t="shared" si="37"/>
        <v>0</v>
      </c>
      <c r="BB38" s="180">
        <f t="shared" si="38"/>
        <v>0</v>
      </c>
      <c r="BC38" s="180">
        <f t="shared" si="39"/>
        <v>0</v>
      </c>
      <c r="BD38" s="146"/>
      <c r="BE38" s="182">
        <f t="shared" si="40"/>
        <v>0</v>
      </c>
      <c r="BF38" s="182">
        <f t="shared" si="41"/>
        <v>0</v>
      </c>
      <c r="BG38" s="182">
        <f t="shared" si="42"/>
        <v>0</v>
      </c>
      <c r="BH38" s="182">
        <f t="shared" si="43"/>
        <v>0</v>
      </c>
      <c r="BI38" s="182">
        <f t="shared" si="44"/>
        <v>0</v>
      </c>
      <c r="BJ38" s="182">
        <f t="shared" si="45"/>
        <v>0</v>
      </c>
      <c r="BK38" s="182">
        <f t="shared" si="46"/>
        <v>0</v>
      </c>
      <c r="BL38" s="182">
        <f t="shared" si="47"/>
        <v>0</v>
      </c>
      <c r="BM38" s="182">
        <f t="shared" si="48"/>
        <v>0</v>
      </c>
      <c r="BN38" s="183"/>
      <c r="BO38" s="184">
        <f t="shared" si="8"/>
        <v>0</v>
      </c>
      <c r="BP38" s="184">
        <f t="shared" si="9"/>
        <v>0</v>
      </c>
      <c r="BQ38" s="184">
        <f t="shared" si="10"/>
        <v>0</v>
      </c>
      <c r="BR38" s="184">
        <f t="shared" si="11"/>
        <v>0</v>
      </c>
      <c r="BS38" s="184">
        <f t="shared" si="12"/>
        <v>0</v>
      </c>
      <c r="BT38" s="184">
        <f t="shared" si="13"/>
        <v>0</v>
      </c>
      <c r="BU38" s="184">
        <f t="shared" si="14"/>
        <v>0</v>
      </c>
      <c r="BV38" s="184">
        <f t="shared" si="15"/>
        <v>0</v>
      </c>
    </row>
    <row r="39" spans="1:75" s="185" customFormat="1" ht="24" customHeight="1" x14ac:dyDescent="0.15">
      <c r="A39" s="176"/>
      <c r="B39" s="186"/>
      <c r="C39" s="380"/>
      <c r="D39" s="381"/>
      <c r="E39" s="382"/>
      <c r="F39" s="383"/>
      <c r="G39" s="383"/>
      <c r="H39" s="383"/>
      <c r="I39" s="383"/>
      <c r="J39" s="383"/>
      <c r="K39" s="533"/>
      <c r="L39" s="92"/>
      <c r="M39" s="93"/>
      <c r="N39" s="94"/>
      <c r="O39" s="385"/>
      <c r="P39" s="386"/>
      <c r="Q39" s="387"/>
      <c r="R39" s="178"/>
      <c r="S39" s="179" t="str">
        <f>IF(L39=$U$11,$U$11&amp;M39,IF(L39=$AD$11,$AD$11&amp;M39,IF(L39=AM8,AM8&amp;M39,IF(L39=$AV$9,$AV$9&amp;M39,IF(L39=BF9,BF9&amp;M39,IF(L39="","",$BF$9&amp;M39))))))</f>
        <v/>
      </c>
      <c r="T39" s="179"/>
      <c r="U39" s="180">
        <f t="shared" si="16"/>
        <v>0</v>
      </c>
      <c r="V39" s="180">
        <f t="shared" si="17"/>
        <v>0</v>
      </c>
      <c r="W39" s="180">
        <f t="shared" si="18"/>
        <v>0</v>
      </c>
      <c r="X39" s="180">
        <f t="shared" si="19"/>
        <v>0</v>
      </c>
      <c r="Y39" s="180">
        <f t="shared" si="20"/>
        <v>0</v>
      </c>
      <c r="Z39" s="180">
        <f t="shared" si="21"/>
        <v>0</v>
      </c>
      <c r="AA39" s="180">
        <f t="shared" si="22"/>
        <v>0</v>
      </c>
      <c r="AB39" s="180">
        <f t="shared" si="23"/>
        <v>0</v>
      </c>
      <c r="AC39" s="181"/>
      <c r="AD39" s="180">
        <f t="shared" si="0"/>
        <v>0</v>
      </c>
      <c r="AE39" s="180">
        <f t="shared" si="1"/>
        <v>0</v>
      </c>
      <c r="AF39" s="180">
        <f t="shared" si="2"/>
        <v>0</v>
      </c>
      <c r="AG39" s="180">
        <f t="shared" si="3"/>
        <v>0</v>
      </c>
      <c r="AH39" s="180">
        <f t="shared" si="4"/>
        <v>0</v>
      </c>
      <c r="AI39" s="180">
        <f t="shared" si="5"/>
        <v>0</v>
      </c>
      <c r="AJ39" s="180">
        <f t="shared" si="6"/>
        <v>0</v>
      </c>
      <c r="AK39" s="180">
        <f t="shared" si="7"/>
        <v>0</v>
      </c>
      <c r="AL39" s="181"/>
      <c r="AM39" s="180">
        <f t="shared" si="24"/>
        <v>0</v>
      </c>
      <c r="AN39" s="180">
        <f t="shared" si="25"/>
        <v>0</v>
      </c>
      <c r="AO39" s="180">
        <f t="shared" si="26"/>
        <v>0</v>
      </c>
      <c r="AP39" s="180">
        <f t="shared" si="27"/>
        <v>0</v>
      </c>
      <c r="AQ39" s="180">
        <f t="shared" si="28"/>
        <v>0</v>
      </c>
      <c r="AR39" s="180">
        <f t="shared" si="29"/>
        <v>0</v>
      </c>
      <c r="AS39" s="180">
        <f t="shared" si="30"/>
        <v>0</v>
      </c>
      <c r="AT39" s="180">
        <f t="shared" si="31"/>
        <v>0</v>
      </c>
      <c r="AU39" s="181"/>
      <c r="AV39" s="180">
        <f t="shared" si="32"/>
        <v>0</v>
      </c>
      <c r="AW39" s="180">
        <f t="shared" si="33"/>
        <v>0</v>
      </c>
      <c r="AX39" s="180">
        <f t="shared" si="34"/>
        <v>0</v>
      </c>
      <c r="AY39" s="180">
        <f t="shared" si="35"/>
        <v>0</v>
      </c>
      <c r="AZ39" s="180">
        <f t="shared" si="36"/>
        <v>0</v>
      </c>
      <c r="BA39" s="180">
        <f t="shared" si="37"/>
        <v>0</v>
      </c>
      <c r="BB39" s="180">
        <f t="shared" si="38"/>
        <v>0</v>
      </c>
      <c r="BC39" s="180">
        <f t="shared" si="39"/>
        <v>0</v>
      </c>
      <c r="BD39" s="146"/>
      <c r="BE39" s="182">
        <f t="shared" si="40"/>
        <v>0</v>
      </c>
      <c r="BF39" s="182">
        <f t="shared" si="41"/>
        <v>0</v>
      </c>
      <c r="BG39" s="182">
        <f t="shared" si="42"/>
        <v>0</v>
      </c>
      <c r="BH39" s="182">
        <f t="shared" si="43"/>
        <v>0</v>
      </c>
      <c r="BI39" s="182">
        <f t="shared" si="44"/>
        <v>0</v>
      </c>
      <c r="BJ39" s="182">
        <f t="shared" si="45"/>
        <v>0</v>
      </c>
      <c r="BK39" s="182">
        <f t="shared" si="46"/>
        <v>0</v>
      </c>
      <c r="BL39" s="182">
        <f t="shared" si="47"/>
        <v>0</v>
      </c>
      <c r="BM39" s="182">
        <f t="shared" si="48"/>
        <v>0</v>
      </c>
      <c r="BN39" s="183"/>
      <c r="BO39" s="184">
        <f t="shared" si="8"/>
        <v>0</v>
      </c>
      <c r="BP39" s="184">
        <f t="shared" si="9"/>
        <v>0</v>
      </c>
      <c r="BQ39" s="184">
        <f t="shared" si="10"/>
        <v>0</v>
      </c>
      <c r="BR39" s="184">
        <f t="shared" si="11"/>
        <v>0</v>
      </c>
      <c r="BS39" s="184">
        <f t="shared" si="12"/>
        <v>0</v>
      </c>
      <c r="BT39" s="184">
        <f t="shared" si="13"/>
        <v>0</v>
      </c>
      <c r="BU39" s="184">
        <f t="shared" si="14"/>
        <v>0</v>
      </c>
      <c r="BV39" s="184">
        <f t="shared" si="15"/>
        <v>0</v>
      </c>
    </row>
    <row r="40" spans="1:75" s="185" customFormat="1" ht="24" customHeight="1" x14ac:dyDescent="0.15">
      <c r="A40" s="176"/>
      <c r="B40" s="189"/>
      <c r="C40" s="380"/>
      <c r="D40" s="381"/>
      <c r="E40" s="382"/>
      <c r="F40" s="383"/>
      <c r="G40" s="383"/>
      <c r="H40" s="383"/>
      <c r="I40" s="383"/>
      <c r="J40" s="383"/>
      <c r="K40" s="533"/>
      <c r="L40" s="98"/>
      <c r="M40" s="93"/>
      <c r="N40" s="162"/>
      <c r="O40" s="385"/>
      <c r="P40" s="386"/>
      <c r="Q40" s="387"/>
      <c r="R40" s="188"/>
      <c r="S40" s="190"/>
      <c r="T40" s="190"/>
      <c r="U40" s="180">
        <f t="shared" si="16"/>
        <v>0</v>
      </c>
      <c r="V40" s="180">
        <f t="shared" si="17"/>
        <v>0</v>
      </c>
      <c r="W40" s="180">
        <f t="shared" si="18"/>
        <v>0</v>
      </c>
      <c r="X40" s="180">
        <f t="shared" si="19"/>
        <v>0</v>
      </c>
      <c r="Y40" s="180">
        <f t="shared" si="20"/>
        <v>0</v>
      </c>
      <c r="Z40" s="180">
        <f t="shared" si="21"/>
        <v>0</v>
      </c>
      <c r="AA40" s="180">
        <f t="shared" si="22"/>
        <v>0</v>
      </c>
      <c r="AB40" s="180">
        <f t="shared" si="23"/>
        <v>0</v>
      </c>
      <c r="AC40" s="181"/>
      <c r="AD40" s="180">
        <f t="shared" si="0"/>
        <v>0</v>
      </c>
      <c r="AE40" s="180">
        <f t="shared" si="1"/>
        <v>0</v>
      </c>
      <c r="AF40" s="180">
        <f t="shared" si="2"/>
        <v>0</v>
      </c>
      <c r="AG40" s="180">
        <f t="shared" si="3"/>
        <v>0</v>
      </c>
      <c r="AH40" s="180">
        <f t="shared" si="4"/>
        <v>0</v>
      </c>
      <c r="AI40" s="180">
        <f t="shared" si="5"/>
        <v>0</v>
      </c>
      <c r="AJ40" s="180">
        <f t="shared" si="6"/>
        <v>0</v>
      </c>
      <c r="AK40" s="180">
        <f t="shared" si="7"/>
        <v>0</v>
      </c>
      <c r="AL40" s="181"/>
      <c r="AM40" s="180">
        <f t="shared" si="24"/>
        <v>0</v>
      </c>
      <c r="AN40" s="180">
        <f t="shared" si="25"/>
        <v>0</v>
      </c>
      <c r="AO40" s="180">
        <f t="shared" si="26"/>
        <v>0</v>
      </c>
      <c r="AP40" s="180">
        <f t="shared" si="27"/>
        <v>0</v>
      </c>
      <c r="AQ40" s="180">
        <f t="shared" si="28"/>
        <v>0</v>
      </c>
      <c r="AR40" s="180">
        <f t="shared" si="29"/>
        <v>0</v>
      </c>
      <c r="AS40" s="180">
        <f t="shared" si="30"/>
        <v>0</v>
      </c>
      <c r="AT40" s="180">
        <f t="shared" si="31"/>
        <v>0</v>
      </c>
      <c r="AU40" s="181"/>
      <c r="AV40" s="180">
        <f t="shared" si="32"/>
        <v>0</v>
      </c>
      <c r="AW40" s="180">
        <f t="shared" si="33"/>
        <v>0</v>
      </c>
      <c r="AX40" s="180">
        <f t="shared" si="34"/>
        <v>0</v>
      </c>
      <c r="AY40" s="180">
        <f t="shared" si="35"/>
        <v>0</v>
      </c>
      <c r="AZ40" s="180">
        <f t="shared" si="36"/>
        <v>0</v>
      </c>
      <c r="BA40" s="180">
        <f t="shared" si="37"/>
        <v>0</v>
      </c>
      <c r="BB40" s="180">
        <f t="shared" si="38"/>
        <v>0</v>
      </c>
      <c r="BC40" s="180">
        <f t="shared" si="39"/>
        <v>0</v>
      </c>
      <c r="BD40" s="146"/>
      <c r="BE40" s="182">
        <f t="shared" si="40"/>
        <v>0</v>
      </c>
      <c r="BF40" s="182">
        <f t="shared" si="41"/>
        <v>0</v>
      </c>
      <c r="BG40" s="182">
        <f t="shared" si="42"/>
        <v>0</v>
      </c>
      <c r="BH40" s="182">
        <f t="shared" si="43"/>
        <v>0</v>
      </c>
      <c r="BI40" s="182">
        <f t="shared" si="44"/>
        <v>0</v>
      </c>
      <c r="BJ40" s="182">
        <f t="shared" si="45"/>
        <v>0</v>
      </c>
      <c r="BK40" s="182">
        <f t="shared" si="46"/>
        <v>0</v>
      </c>
      <c r="BL40" s="182">
        <f t="shared" si="47"/>
        <v>0</v>
      </c>
      <c r="BM40" s="182">
        <f t="shared" si="48"/>
        <v>0</v>
      </c>
      <c r="BN40" s="183"/>
      <c r="BO40" s="184">
        <f t="shared" si="8"/>
        <v>0</v>
      </c>
      <c r="BP40" s="184">
        <f t="shared" si="9"/>
        <v>0</v>
      </c>
      <c r="BQ40" s="184">
        <f t="shared" si="10"/>
        <v>0</v>
      </c>
      <c r="BR40" s="184">
        <f t="shared" si="11"/>
        <v>0</v>
      </c>
      <c r="BS40" s="184">
        <f t="shared" si="12"/>
        <v>0</v>
      </c>
      <c r="BT40" s="184">
        <f t="shared" si="13"/>
        <v>0</v>
      </c>
      <c r="BU40" s="184">
        <f t="shared" si="14"/>
        <v>0</v>
      </c>
      <c r="BV40" s="184">
        <f t="shared" si="15"/>
        <v>0</v>
      </c>
    </row>
    <row r="41" spans="1:75" s="185" customFormat="1" ht="24" customHeight="1" x14ac:dyDescent="0.15">
      <c r="A41" s="176"/>
      <c r="B41" s="189"/>
      <c r="C41" s="380"/>
      <c r="D41" s="381"/>
      <c r="E41" s="382"/>
      <c r="F41" s="383"/>
      <c r="G41" s="383"/>
      <c r="H41" s="383"/>
      <c r="I41" s="383"/>
      <c r="J41" s="383"/>
      <c r="K41" s="533"/>
      <c r="L41" s="98"/>
      <c r="M41" s="93"/>
      <c r="N41" s="162"/>
      <c r="O41" s="385"/>
      <c r="P41" s="386"/>
      <c r="Q41" s="387"/>
      <c r="R41" s="188"/>
      <c r="S41" s="99" t="s">
        <v>81</v>
      </c>
      <c r="T41" s="100"/>
      <c r="U41" s="180">
        <f t="shared" si="16"/>
        <v>0</v>
      </c>
      <c r="V41" s="180">
        <f t="shared" si="17"/>
        <v>0</v>
      </c>
      <c r="W41" s="180">
        <f t="shared" si="18"/>
        <v>0</v>
      </c>
      <c r="X41" s="180">
        <f t="shared" si="19"/>
        <v>0</v>
      </c>
      <c r="Y41" s="180">
        <f t="shared" si="20"/>
        <v>0</v>
      </c>
      <c r="Z41" s="180">
        <f t="shared" si="21"/>
        <v>0</v>
      </c>
      <c r="AA41" s="180">
        <f t="shared" si="22"/>
        <v>0</v>
      </c>
      <c r="AB41" s="180">
        <f t="shared" si="23"/>
        <v>0</v>
      </c>
      <c r="AC41" s="181"/>
      <c r="AD41" s="180">
        <f t="shared" si="0"/>
        <v>0</v>
      </c>
      <c r="AE41" s="180">
        <f t="shared" si="1"/>
        <v>0</v>
      </c>
      <c r="AF41" s="180">
        <f t="shared" si="2"/>
        <v>0</v>
      </c>
      <c r="AG41" s="180">
        <f t="shared" si="3"/>
        <v>0</v>
      </c>
      <c r="AH41" s="180">
        <f t="shared" si="4"/>
        <v>0</v>
      </c>
      <c r="AI41" s="180">
        <f t="shared" si="5"/>
        <v>0</v>
      </c>
      <c r="AJ41" s="180">
        <f t="shared" si="6"/>
        <v>0</v>
      </c>
      <c r="AK41" s="180">
        <f t="shared" si="7"/>
        <v>0</v>
      </c>
      <c r="AL41" s="181"/>
      <c r="AM41" s="180">
        <f t="shared" si="24"/>
        <v>0</v>
      </c>
      <c r="AN41" s="180">
        <f t="shared" si="25"/>
        <v>0</v>
      </c>
      <c r="AO41" s="180">
        <f t="shared" si="26"/>
        <v>0</v>
      </c>
      <c r="AP41" s="180">
        <f t="shared" si="27"/>
        <v>0</v>
      </c>
      <c r="AQ41" s="180">
        <f t="shared" si="28"/>
        <v>0</v>
      </c>
      <c r="AR41" s="180">
        <f t="shared" si="29"/>
        <v>0</v>
      </c>
      <c r="AS41" s="180">
        <f t="shared" si="30"/>
        <v>0</v>
      </c>
      <c r="AT41" s="180">
        <f t="shared" si="31"/>
        <v>0</v>
      </c>
      <c r="AU41" s="181"/>
      <c r="AV41" s="180">
        <f t="shared" si="32"/>
        <v>0</v>
      </c>
      <c r="AW41" s="180">
        <f t="shared" si="33"/>
        <v>0</v>
      </c>
      <c r="AX41" s="180">
        <f t="shared" si="34"/>
        <v>0</v>
      </c>
      <c r="AY41" s="180">
        <f t="shared" si="35"/>
        <v>0</v>
      </c>
      <c r="AZ41" s="180">
        <f t="shared" si="36"/>
        <v>0</v>
      </c>
      <c r="BA41" s="180">
        <f t="shared" si="37"/>
        <v>0</v>
      </c>
      <c r="BB41" s="180">
        <f t="shared" si="38"/>
        <v>0</v>
      </c>
      <c r="BC41" s="180">
        <f t="shared" si="39"/>
        <v>0</v>
      </c>
      <c r="BD41" s="146"/>
      <c r="BE41" s="182">
        <f t="shared" si="40"/>
        <v>0</v>
      </c>
      <c r="BF41" s="182">
        <f t="shared" si="41"/>
        <v>0</v>
      </c>
      <c r="BG41" s="182">
        <f t="shared" si="42"/>
        <v>0</v>
      </c>
      <c r="BH41" s="182">
        <f t="shared" si="43"/>
        <v>0</v>
      </c>
      <c r="BI41" s="182">
        <f t="shared" si="44"/>
        <v>0</v>
      </c>
      <c r="BJ41" s="182">
        <f t="shared" si="45"/>
        <v>0</v>
      </c>
      <c r="BK41" s="182">
        <f t="shared" si="46"/>
        <v>0</v>
      </c>
      <c r="BL41" s="182">
        <f t="shared" si="47"/>
        <v>0</v>
      </c>
      <c r="BM41" s="182">
        <f t="shared" si="48"/>
        <v>0</v>
      </c>
      <c r="BN41" s="183"/>
      <c r="BO41" s="184">
        <f t="shared" si="8"/>
        <v>0</v>
      </c>
      <c r="BP41" s="184">
        <f t="shared" si="9"/>
        <v>0</v>
      </c>
      <c r="BQ41" s="184">
        <f t="shared" si="10"/>
        <v>0</v>
      </c>
      <c r="BR41" s="184">
        <f t="shared" si="11"/>
        <v>0</v>
      </c>
      <c r="BS41" s="184">
        <f t="shared" si="12"/>
        <v>0</v>
      </c>
      <c r="BT41" s="184">
        <f t="shared" si="13"/>
        <v>0</v>
      </c>
      <c r="BU41" s="184">
        <f t="shared" si="14"/>
        <v>0</v>
      </c>
      <c r="BV41" s="184">
        <f t="shared" si="15"/>
        <v>0</v>
      </c>
    </row>
    <row r="42" spans="1:75" s="185" customFormat="1" ht="24" customHeight="1" x14ac:dyDescent="0.15">
      <c r="A42" s="176"/>
      <c r="B42" s="191"/>
      <c r="C42" s="380"/>
      <c r="D42" s="381"/>
      <c r="E42" s="382"/>
      <c r="F42" s="383"/>
      <c r="G42" s="383"/>
      <c r="H42" s="383"/>
      <c r="I42" s="383"/>
      <c r="J42" s="383"/>
      <c r="K42" s="533"/>
      <c r="L42" s="98"/>
      <c r="M42" s="93"/>
      <c r="N42" s="162"/>
      <c r="O42" s="388"/>
      <c r="P42" s="389"/>
      <c r="Q42" s="390"/>
      <c r="R42" s="188"/>
      <c r="S42" s="102" t="s">
        <v>82</v>
      </c>
      <c r="T42" s="103"/>
      <c r="U42" s="180">
        <f t="shared" si="16"/>
        <v>0</v>
      </c>
      <c r="V42" s="180">
        <f t="shared" si="17"/>
        <v>0</v>
      </c>
      <c r="W42" s="180">
        <f t="shared" si="18"/>
        <v>0</v>
      </c>
      <c r="X42" s="180">
        <f t="shared" si="19"/>
        <v>0</v>
      </c>
      <c r="Y42" s="180">
        <f t="shared" si="20"/>
        <v>0</v>
      </c>
      <c r="Z42" s="180">
        <f t="shared" si="21"/>
        <v>0</v>
      </c>
      <c r="AA42" s="180">
        <f t="shared" si="22"/>
        <v>0</v>
      </c>
      <c r="AB42" s="180">
        <f t="shared" si="23"/>
        <v>0</v>
      </c>
      <c r="AC42" s="181"/>
      <c r="AD42" s="180">
        <f t="shared" si="0"/>
        <v>0</v>
      </c>
      <c r="AE42" s="180">
        <f t="shared" si="1"/>
        <v>0</v>
      </c>
      <c r="AF42" s="180">
        <f t="shared" si="2"/>
        <v>0</v>
      </c>
      <c r="AG42" s="180">
        <f t="shared" si="3"/>
        <v>0</v>
      </c>
      <c r="AH42" s="180">
        <f t="shared" si="4"/>
        <v>0</v>
      </c>
      <c r="AI42" s="180">
        <f t="shared" si="5"/>
        <v>0</v>
      </c>
      <c r="AJ42" s="180">
        <f t="shared" si="6"/>
        <v>0</v>
      </c>
      <c r="AK42" s="180">
        <f t="shared" si="7"/>
        <v>0</v>
      </c>
      <c r="AL42" s="181"/>
      <c r="AM42" s="180">
        <f t="shared" si="24"/>
        <v>0</v>
      </c>
      <c r="AN42" s="180">
        <f t="shared" si="25"/>
        <v>0</v>
      </c>
      <c r="AO42" s="180">
        <f t="shared" si="26"/>
        <v>0</v>
      </c>
      <c r="AP42" s="180">
        <f t="shared" si="27"/>
        <v>0</v>
      </c>
      <c r="AQ42" s="180">
        <f t="shared" si="28"/>
        <v>0</v>
      </c>
      <c r="AR42" s="180">
        <f t="shared" si="29"/>
        <v>0</v>
      </c>
      <c r="AS42" s="180">
        <f t="shared" si="30"/>
        <v>0</v>
      </c>
      <c r="AT42" s="180">
        <f t="shared" si="31"/>
        <v>0</v>
      </c>
      <c r="AU42" s="181"/>
      <c r="AV42" s="180">
        <f t="shared" si="32"/>
        <v>0</v>
      </c>
      <c r="AW42" s="180">
        <f t="shared" si="33"/>
        <v>0</v>
      </c>
      <c r="AX42" s="180">
        <f t="shared" si="34"/>
        <v>0</v>
      </c>
      <c r="AY42" s="180">
        <f t="shared" si="35"/>
        <v>0</v>
      </c>
      <c r="AZ42" s="180">
        <f t="shared" si="36"/>
        <v>0</v>
      </c>
      <c r="BA42" s="180">
        <f t="shared" si="37"/>
        <v>0</v>
      </c>
      <c r="BB42" s="180">
        <f t="shared" si="38"/>
        <v>0</v>
      </c>
      <c r="BC42" s="180">
        <f t="shared" si="39"/>
        <v>0</v>
      </c>
      <c r="BD42" s="157"/>
      <c r="BE42" s="182">
        <f t="shared" si="40"/>
        <v>0</v>
      </c>
      <c r="BF42" s="182">
        <f t="shared" si="41"/>
        <v>0</v>
      </c>
      <c r="BG42" s="182">
        <f t="shared" si="42"/>
        <v>0</v>
      </c>
      <c r="BH42" s="182">
        <f t="shared" si="43"/>
        <v>0</v>
      </c>
      <c r="BI42" s="182">
        <f t="shared" si="44"/>
        <v>0</v>
      </c>
      <c r="BJ42" s="182">
        <f t="shared" si="45"/>
        <v>0</v>
      </c>
      <c r="BK42" s="182">
        <f t="shared" si="46"/>
        <v>0</v>
      </c>
      <c r="BL42" s="182">
        <f t="shared" si="47"/>
        <v>0</v>
      </c>
      <c r="BM42" s="182">
        <f t="shared" si="48"/>
        <v>0</v>
      </c>
      <c r="BN42" s="183"/>
      <c r="BO42" s="184">
        <f t="shared" si="8"/>
        <v>0</v>
      </c>
      <c r="BP42" s="184">
        <f t="shared" si="9"/>
        <v>0</v>
      </c>
      <c r="BQ42" s="184">
        <f t="shared" si="10"/>
        <v>0</v>
      </c>
      <c r="BR42" s="184">
        <f t="shared" si="11"/>
        <v>0</v>
      </c>
      <c r="BS42" s="184">
        <f t="shared" si="12"/>
        <v>0</v>
      </c>
      <c r="BT42" s="184">
        <f t="shared" si="13"/>
        <v>0</v>
      </c>
      <c r="BU42" s="184">
        <f t="shared" si="14"/>
        <v>0</v>
      </c>
      <c r="BV42" s="184">
        <f t="shared" si="15"/>
        <v>0</v>
      </c>
    </row>
    <row r="43" spans="1:75" s="185" customFormat="1" ht="12.75" customHeight="1" x14ac:dyDescent="0.15">
      <c r="A43" s="176"/>
      <c r="B43" s="176"/>
      <c r="C43" s="192"/>
      <c r="D43" s="192"/>
      <c r="E43" s="192"/>
      <c r="F43" s="192"/>
      <c r="G43" s="192"/>
      <c r="H43" s="192"/>
      <c r="I43" s="192"/>
      <c r="J43" s="193"/>
      <c r="K43" s="192"/>
      <c r="L43" s="192"/>
      <c r="M43" s="192"/>
      <c r="N43" s="192"/>
      <c r="O43" s="192"/>
      <c r="P43" s="192"/>
      <c r="Q43" s="192"/>
      <c r="R43" s="192"/>
      <c r="S43" s="194">
        <f>COUNTA($C$15:$C$42)</f>
        <v>0</v>
      </c>
      <c r="T43" s="194"/>
      <c r="U43" s="195">
        <f>SUM(U15:U42)</f>
        <v>0</v>
      </c>
      <c r="V43" s="195">
        <f t="shared" ref="V43:AB43" si="49">SUM(V15:V42)</f>
        <v>0</v>
      </c>
      <c r="W43" s="195">
        <f t="shared" si="49"/>
        <v>0</v>
      </c>
      <c r="X43" s="195">
        <f t="shared" si="49"/>
        <v>0</v>
      </c>
      <c r="Y43" s="195">
        <f t="shared" si="49"/>
        <v>0</v>
      </c>
      <c r="Z43" s="195">
        <f t="shared" si="49"/>
        <v>0</v>
      </c>
      <c r="AA43" s="195">
        <f t="shared" si="49"/>
        <v>0</v>
      </c>
      <c r="AB43" s="195">
        <f t="shared" si="49"/>
        <v>0</v>
      </c>
      <c r="AC43" s="195"/>
      <c r="AD43" s="195">
        <f>SUM(AD15:AD42)</f>
        <v>0</v>
      </c>
      <c r="AE43" s="195">
        <f t="shared" ref="AE43:AK43" si="50">SUM(AE15:AE42)</f>
        <v>0</v>
      </c>
      <c r="AF43" s="195">
        <f t="shared" si="50"/>
        <v>0</v>
      </c>
      <c r="AG43" s="195">
        <f t="shared" si="50"/>
        <v>0</v>
      </c>
      <c r="AH43" s="195">
        <f t="shared" si="50"/>
        <v>0</v>
      </c>
      <c r="AI43" s="195">
        <f t="shared" si="50"/>
        <v>0</v>
      </c>
      <c r="AJ43" s="195">
        <f t="shared" si="50"/>
        <v>0</v>
      </c>
      <c r="AK43" s="195">
        <f t="shared" si="50"/>
        <v>0</v>
      </c>
      <c r="AL43" s="195"/>
      <c r="AM43" s="195">
        <f>SUM(AM15:AM42)</f>
        <v>0</v>
      </c>
      <c r="AN43" s="195">
        <f t="shared" ref="AN43:AT43" si="51">SUM(AN15:AN42)</f>
        <v>0</v>
      </c>
      <c r="AO43" s="195">
        <f t="shared" si="51"/>
        <v>0</v>
      </c>
      <c r="AP43" s="195">
        <f t="shared" si="51"/>
        <v>0</v>
      </c>
      <c r="AQ43" s="195">
        <f t="shared" si="51"/>
        <v>0</v>
      </c>
      <c r="AR43" s="195">
        <f t="shared" si="51"/>
        <v>0</v>
      </c>
      <c r="AS43" s="195">
        <f t="shared" si="51"/>
        <v>0</v>
      </c>
      <c r="AT43" s="195">
        <f t="shared" si="51"/>
        <v>0</v>
      </c>
      <c r="AU43" s="195"/>
      <c r="AV43" s="195">
        <f>SUM(AV15:AV42)</f>
        <v>0</v>
      </c>
      <c r="AW43" s="195">
        <f t="shared" ref="AW43:BC43" si="52">SUM(AW15:AW42)</f>
        <v>0</v>
      </c>
      <c r="AX43" s="195">
        <f t="shared" si="52"/>
        <v>0</v>
      </c>
      <c r="AY43" s="195">
        <f t="shared" si="52"/>
        <v>0</v>
      </c>
      <c r="AZ43" s="195">
        <f t="shared" si="52"/>
        <v>0</v>
      </c>
      <c r="BA43" s="195">
        <f>SUM(BA15:BA42)</f>
        <v>0</v>
      </c>
      <c r="BB43" s="195">
        <f t="shared" si="52"/>
        <v>0</v>
      </c>
      <c r="BC43" s="195">
        <f t="shared" si="52"/>
        <v>0</v>
      </c>
      <c r="BD43" s="220"/>
      <c r="BE43" s="196"/>
      <c r="BF43" s="195">
        <f>SUM(BF15:BF42)</f>
        <v>0</v>
      </c>
      <c r="BG43" s="195">
        <f t="shared" ref="BG43:BM43" si="53">SUM(BG15:BG42)</f>
        <v>0</v>
      </c>
      <c r="BH43" s="195">
        <f t="shared" si="53"/>
        <v>0</v>
      </c>
      <c r="BI43" s="195">
        <f t="shared" si="53"/>
        <v>0</v>
      </c>
      <c r="BJ43" s="195">
        <f t="shared" si="53"/>
        <v>0</v>
      </c>
      <c r="BK43" s="195">
        <f t="shared" si="53"/>
        <v>0</v>
      </c>
      <c r="BL43" s="195">
        <f t="shared" si="53"/>
        <v>0</v>
      </c>
      <c r="BM43" s="195">
        <f t="shared" si="53"/>
        <v>0</v>
      </c>
      <c r="BN43" s="197">
        <f>SUM(U43:BM43)</f>
        <v>0</v>
      </c>
      <c r="BO43" s="198">
        <f t="shared" ref="BO43:BV43" si="54">SUM(BO15:BO42)</f>
        <v>0</v>
      </c>
      <c r="BP43" s="198">
        <f t="shared" si="54"/>
        <v>0</v>
      </c>
      <c r="BQ43" s="198">
        <f t="shared" si="54"/>
        <v>0</v>
      </c>
      <c r="BR43" s="198">
        <f t="shared" si="54"/>
        <v>0</v>
      </c>
      <c r="BS43" s="198">
        <f t="shared" si="54"/>
        <v>0</v>
      </c>
      <c r="BT43" s="198">
        <f t="shared" si="54"/>
        <v>0</v>
      </c>
      <c r="BU43" s="198">
        <f t="shared" si="54"/>
        <v>0</v>
      </c>
      <c r="BV43" s="198">
        <f t="shared" si="54"/>
        <v>0</v>
      </c>
      <c r="BW43" s="199">
        <f>SUM(BO43:BV43)</f>
        <v>0</v>
      </c>
    </row>
    <row r="44" spans="1:75" s="185" customFormat="1" ht="12" customHeight="1" x14ac:dyDescent="0.15">
      <c r="A44" s="176"/>
      <c r="B44" s="534" t="s">
        <v>115</v>
      </c>
      <c r="C44" s="534"/>
      <c r="D44" s="534"/>
      <c r="E44" s="534"/>
      <c r="F44" s="192"/>
      <c r="G44" s="192"/>
      <c r="H44" s="192"/>
      <c r="I44" s="192"/>
      <c r="J44" s="193"/>
      <c r="K44" s="192"/>
      <c r="L44" s="192"/>
      <c r="M44" s="192"/>
      <c r="N44" s="192"/>
      <c r="O44" s="192"/>
      <c r="P44" s="192"/>
      <c r="Q44" s="192"/>
      <c r="R44" s="192"/>
      <c r="S44" s="102" t="s">
        <v>83</v>
      </c>
      <c r="T44" s="103"/>
      <c r="U44" s="200"/>
      <c r="V44" s="200"/>
      <c r="W44" s="200"/>
      <c r="X44" s="200"/>
      <c r="Y44" s="200"/>
      <c r="Z44" s="200"/>
      <c r="AA44" s="200"/>
      <c r="AB44" s="200"/>
      <c r="AC44" s="200"/>
      <c r="AD44" s="200"/>
      <c r="AE44" s="200"/>
      <c r="AF44" s="200"/>
      <c r="AG44" s="200"/>
      <c r="AH44" s="200"/>
      <c r="AI44" s="200"/>
      <c r="AJ44" s="200"/>
      <c r="AK44" s="200"/>
      <c r="AL44" s="200"/>
      <c r="AM44" s="200"/>
      <c r="AN44" s="200"/>
      <c r="AO44" s="200"/>
      <c r="AP44" s="200"/>
      <c r="AQ44" s="200"/>
      <c r="AR44" s="200"/>
      <c r="AS44" s="200"/>
      <c r="AT44" s="200"/>
      <c r="AU44" s="200"/>
      <c r="AV44" s="200"/>
      <c r="AW44" s="200"/>
      <c r="AX44" s="200"/>
      <c r="AY44" s="200"/>
      <c r="AZ44" s="200"/>
      <c r="BA44" s="200"/>
      <c r="BB44" s="200"/>
      <c r="BC44" s="200"/>
      <c r="BD44" s="200"/>
      <c r="BE44" s="200"/>
      <c r="BF44" s="200"/>
      <c r="BG44" s="200"/>
      <c r="BH44" s="200"/>
      <c r="BI44" s="200"/>
      <c r="BJ44" s="200"/>
      <c r="BK44" s="200"/>
      <c r="BL44" s="200"/>
      <c r="BM44" s="200"/>
      <c r="BN44" s="183"/>
      <c r="BO44" s="200"/>
      <c r="BP44" s="200"/>
      <c r="BQ44" s="200"/>
      <c r="BR44" s="200"/>
      <c r="BS44" s="200"/>
      <c r="BT44" s="183"/>
    </row>
    <row r="45" spans="1:75" s="185" customFormat="1" ht="28.5" customHeight="1" x14ac:dyDescent="0.15">
      <c r="A45" s="201"/>
      <c r="B45" s="363" t="s">
        <v>63</v>
      </c>
      <c r="C45" s="364"/>
      <c r="D45" s="364"/>
      <c r="E45" s="364"/>
      <c r="F45" s="364">
        <f>S45</f>
        <v>0</v>
      </c>
      <c r="G45" s="531" t="s">
        <v>14</v>
      </c>
      <c r="H45" s="202" t="s">
        <v>15</v>
      </c>
      <c r="I45" s="203">
        <f>SUM(BO43:BR43)</f>
        <v>0</v>
      </c>
      <c r="J45" s="204" t="s">
        <v>14</v>
      </c>
      <c r="K45" s="205" t="s">
        <v>89</v>
      </c>
      <c r="L45" s="203">
        <f>$BU$43</f>
        <v>0</v>
      </c>
      <c r="M45" s="206" t="s">
        <v>16</v>
      </c>
      <c r="N45" s="526" t="s">
        <v>91</v>
      </c>
      <c r="O45" s="364"/>
      <c r="P45" s="364">
        <f>S43</f>
        <v>0</v>
      </c>
      <c r="Q45" s="529" t="s">
        <v>84</v>
      </c>
      <c r="R45" s="176"/>
      <c r="S45" s="207">
        <f>SUM($N$15:$N$42)</f>
        <v>0</v>
      </c>
      <c r="T45" s="208"/>
      <c r="BN45" s="209"/>
      <c r="BT45" s="209"/>
    </row>
    <row r="46" spans="1:75" s="185" customFormat="1" ht="30" customHeight="1" x14ac:dyDescent="0.15">
      <c r="A46" s="210"/>
      <c r="B46" s="551"/>
      <c r="C46" s="528"/>
      <c r="D46" s="528"/>
      <c r="E46" s="528"/>
      <c r="F46" s="528"/>
      <c r="G46" s="532"/>
      <c r="H46" s="211" t="s">
        <v>64</v>
      </c>
      <c r="I46" s="212">
        <f>SUM(BS43:BT43)</f>
        <v>0</v>
      </c>
      <c r="J46" s="213" t="s">
        <v>16</v>
      </c>
      <c r="K46" s="214" t="s">
        <v>40</v>
      </c>
      <c r="L46" s="215">
        <f>$BV$43</f>
        <v>0</v>
      </c>
      <c r="M46" s="153" t="s">
        <v>16</v>
      </c>
      <c r="N46" s="527"/>
      <c r="O46" s="528"/>
      <c r="P46" s="528"/>
      <c r="Q46" s="530"/>
      <c r="R46" s="146"/>
      <c r="BN46" s="209"/>
      <c r="BT46" s="209"/>
    </row>
    <row r="47" spans="1:75" s="185" customFormat="1" x14ac:dyDescent="0.15">
      <c r="B47" s="216"/>
      <c r="C47" s="103"/>
      <c r="D47" s="103"/>
      <c r="E47" s="103"/>
      <c r="F47" s="103"/>
      <c r="G47" s="103"/>
      <c r="H47" s="103"/>
      <c r="I47" s="103"/>
      <c r="J47" s="103"/>
      <c r="BN47" s="209"/>
      <c r="BT47" s="209"/>
    </row>
    <row r="48" spans="1:75" x14ac:dyDescent="0.15">
      <c r="B48" s="217" t="s">
        <v>138</v>
      </c>
      <c r="C48" s="218"/>
      <c r="D48" s="218"/>
      <c r="E48" s="218"/>
      <c r="F48" s="218"/>
      <c r="G48" s="218"/>
      <c r="H48" s="218"/>
      <c r="I48" s="218"/>
      <c r="J48" s="218"/>
    </row>
    <row r="49" spans="2:10" x14ac:dyDescent="0.15">
      <c r="B49" s="217" t="s">
        <v>125</v>
      </c>
      <c r="C49" s="218"/>
      <c r="D49" s="218">
        <f>記録簿４月!$S$43</f>
        <v>0</v>
      </c>
      <c r="E49" s="219" t="s">
        <v>137</v>
      </c>
      <c r="G49" s="218"/>
      <c r="H49" s="218"/>
      <c r="I49" s="218"/>
      <c r="J49" s="218"/>
    </row>
    <row r="50" spans="2:10" x14ac:dyDescent="0.15">
      <c r="B50" s="217" t="s">
        <v>126</v>
      </c>
      <c r="C50" s="218"/>
      <c r="D50" s="218">
        <f>'５月 '!$S$43</f>
        <v>0</v>
      </c>
      <c r="E50" s="219" t="s">
        <v>137</v>
      </c>
      <c r="G50" s="218"/>
      <c r="H50" s="218"/>
      <c r="I50" s="218"/>
      <c r="J50" s="218"/>
    </row>
    <row r="51" spans="2:10" x14ac:dyDescent="0.15">
      <c r="B51" s="217" t="s">
        <v>127</v>
      </c>
      <c r="C51" s="218"/>
      <c r="D51" s="218">
        <f>'６月 '!$S$43</f>
        <v>0</v>
      </c>
      <c r="E51" s="219" t="s">
        <v>136</v>
      </c>
      <c r="G51" s="218"/>
      <c r="H51" s="218"/>
      <c r="I51" s="218"/>
      <c r="J51" s="218"/>
    </row>
    <row r="52" spans="2:10" x14ac:dyDescent="0.15">
      <c r="B52" s="217" t="s">
        <v>128</v>
      </c>
      <c r="C52" s="218"/>
      <c r="D52" s="218">
        <f>'７月'!$S$43</f>
        <v>0</v>
      </c>
      <c r="E52" s="219" t="s">
        <v>136</v>
      </c>
      <c r="G52" s="218"/>
      <c r="H52" s="218"/>
      <c r="I52" s="218"/>
      <c r="J52" s="218"/>
    </row>
    <row r="53" spans="2:10" x14ac:dyDescent="0.15">
      <c r="B53" s="217" t="s">
        <v>129</v>
      </c>
      <c r="D53" s="163">
        <f>'８月 '!$S$43</f>
        <v>0</v>
      </c>
      <c r="E53" s="219" t="s">
        <v>136</v>
      </c>
    </row>
    <row r="54" spans="2:10" x14ac:dyDescent="0.15">
      <c r="B54" s="217" t="s">
        <v>130</v>
      </c>
      <c r="D54" s="163">
        <f>'９月 '!$S$43</f>
        <v>0</v>
      </c>
      <c r="E54" s="219" t="s">
        <v>136</v>
      </c>
      <c r="F54" s="163" t="s">
        <v>139</v>
      </c>
      <c r="G54" s="163">
        <f>SUM(D49:D54)</f>
        <v>0</v>
      </c>
      <c r="H54" s="163" t="s">
        <v>137</v>
      </c>
    </row>
    <row r="55" spans="2:10" x14ac:dyDescent="0.15">
      <c r="B55" s="217" t="s">
        <v>131</v>
      </c>
      <c r="D55" s="163">
        <f>'10月 '!$S$43</f>
        <v>0</v>
      </c>
      <c r="E55" s="219" t="s">
        <v>136</v>
      </c>
    </row>
    <row r="56" spans="2:10" x14ac:dyDescent="0.15">
      <c r="B56" s="217" t="s">
        <v>132</v>
      </c>
      <c r="D56" s="163">
        <f>'11月 '!$S$43</f>
        <v>0</v>
      </c>
      <c r="E56" s="219" t="s">
        <v>136</v>
      </c>
    </row>
    <row r="57" spans="2:10" x14ac:dyDescent="0.15">
      <c r="B57" s="217" t="s">
        <v>133</v>
      </c>
      <c r="D57" s="163">
        <f>'12月'!$S$43</f>
        <v>0</v>
      </c>
      <c r="E57" s="219" t="s">
        <v>136</v>
      </c>
    </row>
    <row r="58" spans="2:10" x14ac:dyDescent="0.15">
      <c r="B58" s="217" t="s">
        <v>134</v>
      </c>
      <c r="D58" s="163">
        <f>'１月'!$S$43</f>
        <v>0</v>
      </c>
      <c r="E58" s="219" t="s">
        <v>136</v>
      </c>
    </row>
    <row r="59" spans="2:10" x14ac:dyDescent="0.15">
      <c r="B59" s="217" t="s">
        <v>135</v>
      </c>
      <c r="D59" s="163">
        <f>'２月'!$S$43</f>
        <v>0</v>
      </c>
      <c r="E59" s="219" t="s">
        <v>136</v>
      </c>
      <c r="F59" s="163" t="s">
        <v>140</v>
      </c>
      <c r="G59" s="163">
        <f>SUM(D55:D59)</f>
        <v>0</v>
      </c>
      <c r="H59" s="163" t="s">
        <v>137</v>
      </c>
    </row>
    <row r="60" spans="2:10" x14ac:dyDescent="0.15">
      <c r="F60" s="163" t="s">
        <v>141</v>
      </c>
      <c r="G60" s="163">
        <f>SUM(G54:G59)</f>
        <v>0</v>
      </c>
      <c r="H60" s="163" t="s">
        <v>137</v>
      </c>
    </row>
  </sheetData>
  <sheetProtection sheet="1" scenarios="1" formatCells="0" formatRows="0" selectLockedCells="1"/>
  <protectedRanges>
    <protectedRange password="CECB" sqref="E13 O13:P13 O14:Q14 B13:D14 E14:J14 G13:I13 K13:N14 O15:P42" name="範囲1_2_1"/>
    <protectedRange password="CECB" sqref="R12 B11:Q11" name="範囲1_1_1_2"/>
    <protectedRange password="CECB" sqref="B12:Q12" name="範囲1_1_1_1_1"/>
    <protectedRange password="CECB" sqref="B6 B7:E9 K6:K9 L7:L9" name="範囲1_1_1_2_1"/>
    <protectedRange password="CECB" sqref="B4" name="範囲1_1_1_2_2"/>
  </protectedRanges>
  <mergeCells count="165">
    <mergeCell ref="Q45:Q46"/>
    <mergeCell ref="B44:E44"/>
    <mergeCell ref="B45:E46"/>
    <mergeCell ref="F45:F46"/>
    <mergeCell ref="G45:G46"/>
    <mergeCell ref="N45:O46"/>
    <mergeCell ref="P45:P46"/>
    <mergeCell ref="C41:D41"/>
    <mergeCell ref="E41:K41"/>
    <mergeCell ref="O41:Q41"/>
    <mergeCell ref="C42:D42"/>
    <mergeCell ref="E42:K42"/>
    <mergeCell ref="O42:Q42"/>
    <mergeCell ref="C39:D39"/>
    <mergeCell ref="E39:K39"/>
    <mergeCell ref="O39:Q39"/>
    <mergeCell ref="C40:D40"/>
    <mergeCell ref="E40:K40"/>
    <mergeCell ref="O40:Q40"/>
    <mergeCell ref="C37:D37"/>
    <mergeCell ref="E37:K37"/>
    <mergeCell ref="O37:Q37"/>
    <mergeCell ref="C38:D38"/>
    <mergeCell ref="E38:K38"/>
    <mergeCell ref="O38:Q38"/>
    <mergeCell ref="C35:D35"/>
    <mergeCell ref="E35:K35"/>
    <mergeCell ref="O35:Q35"/>
    <mergeCell ref="C36:D36"/>
    <mergeCell ref="E36:K36"/>
    <mergeCell ref="O36:Q36"/>
    <mergeCell ref="C33:D33"/>
    <mergeCell ref="E33:K33"/>
    <mergeCell ref="O33:Q33"/>
    <mergeCell ref="C34:D34"/>
    <mergeCell ref="E34:K34"/>
    <mergeCell ref="O34:Q34"/>
    <mergeCell ref="C31:D31"/>
    <mergeCell ref="E31:K31"/>
    <mergeCell ref="O31:Q31"/>
    <mergeCell ref="C32:D32"/>
    <mergeCell ref="E32:K32"/>
    <mergeCell ref="O32:Q32"/>
    <mergeCell ref="C29:D29"/>
    <mergeCell ref="E29:K29"/>
    <mergeCell ref="O29:Q29"/>
    <mergeCell ref="C30:D30"/>
    <mergeCell ref="E30:K30"/>
    <mergeCell ref="O30:Q30"/>
    <mergeCell ref="C27:D27"/>
    <mergeCell ref="E27:K27"/>
    <mergeCell ref="O27:Q27"/>
    <mergeCell ref="C28:D28"/>
    <mergeCell ref="E28:K28"/>
    <mergeCell ref="O28:Q28"/>
    <mergeCell ref="C25:D25"/>
    <mergeCell ref="E25:K25"/>
    <mergeCell ref="O25:Q25"/>
    <mergeCell ref="C26:D26"/>
    <mergeCell ref="E26:K26"/>
    <mergeCell ref="O26:Q26"/>
    <mergeCell ref="C23:D23"/>
    <mergeCell ref="E23:K23"/>
    <mergeCell ref="O23:Q23"/>
    <mergeCell ref="C24:D24"/>
    <mergeCell ref="E24:K24"/>
    <mergeCell ref="O24:Q24"/>
    <mergeCell ref="C21:D21"/>
    <mergeCell ref="E21:K21"/>
    <mergeCell ref="O21:Q21"/>
    <mergeCell ref="C22:D22"/>
    <mergeCell ref="E22:K22"/>
    <mergeCell ref="O22:Q22"/>
    <mergeCell ref="C19:D19"/>
    <mergeCell ref="E19:K19"/>
    <mergeCell ref="O19:Q19"/>
    <mergeCell ref="C20:D20"/>
    <mergeCell ref="E20:K20"/>
    <mergeCell ref="O20:Q20"/>
    <mergeCell ref="C17:D17"/>
    <mergeCell ref="E17:K17"/>
    <mergeCell ref="O17:Q17"/>
    <mergeCell ref="C18:D18"/>
    <mergeCell ref="E18:K18"/>
    <mergeCell ref="O18:Q18"/>
    <mergeCell ref="C15:D15"/>
    <mergeCell ref="E15:K15"/>
    <mergeCell ref="O15:Q15"/>
    <mergeCell ref="C16:D16"/>
    <mergeCell ref="E16:K16"/>
    <mergeCell ref="O16:Q16"/>
    <mergeCell ref="BT11:BT14"/>
    <mergeCell ref="BU11:BU14"/>
    <mergeCell ref="BV11:BV14"/>
    <mergeCell ref="B12:Q12"/>
    <mergeCell ref="B13:B14"/>
    <mergeCell ref="C13:D14"/>
    <mergeCell ref="E13:K14"/>
    <mergeCell ref="L13:L14"/>
    <mergeCell ref="M13:N13"/>
    <mergeCell ref="O13:Q14"/>
    <mergeCell ref="AK11:AK12"/>
    <mergeCell ref="BO11:BO14"/>
    <mergeCell ref="BP11:BP14"/>
    <mergeCell ref="BQ11:BQ14"/>
    <mergeCell ref="BR11:BR14"/>
    <mergeCell ref="BS11:BS14"/>
    <mergeCell ref="AE11:AE12"/>
    <mergeCell ref="AF11:AF12"/>
    <mergeCell ref="BG9:BG12"/>
    <mergeCell ref="BH9:BH12"/>
    <mergeCell ref="BI9:BI12"/>
    <mergeCell ref="BJ9:BJ12"/>
    <mergeCell ref="BK9:BK12"/>
    <mergeCell ref="AX9:AX12"/>
    <mergeCell ref="AY9:AY12"/>
    <mergeCell ref="AZ9:AZ12"/>
    <mergeCell ref="BA9:BA12"/>
    <mergeCell ref="BB9:BB12"/>
    <mergeCell ref="BC9:BC12"/>
    <mergeCell ref="V11:V12"/>
    <mergeCell ref="W11:W12"/>
    <mergeCell ref="X11:X12"/>
    <mergeCell ref="Y11:Y12"/>
    <mergeCell ref="BF9:BF12"/>
    <mergeCell ref="AR8:AR12"/>
    <mergeCell ref="AS8:AS12"/>
    <mergeCell ref="AT8:AT12"/>
    <mergeCell ref="N8:Q9"/>
    <mergeCell ref="BN8:BN12"/>
    <mergeCell ref="D9:E9"/>
    <mergeCell ref="F9:J9"/>
    <mergeCell ref="AV9:AV12"/>
    <mergeCell ref="AW9:AW12"/>
    <mergeCell ref="AM8:AM12"/>
    <mergeCell ref="AN8:AN12"/>
    <mergeCell ref="AO8:AO12"/>
    <mergeCell ref="AP8:AP12"/>
    <mergeCell ref="AQ8:AQ12"/>
    <mergeCell ref="Z11:Z12"/>
    <mergeCell ref="AA11:AA12"/>
    <mergeCell ref="AB11:AB12"/>
    <mergeCell ref="AD11:AD12"/>
    <mergeCell ref="AG11:AG12"/>
    <mergeCell ref="AH11:AH12"/>
    <mergeCell ref="AI11:AI12"/>
    <mergeCell ref="AJ11:AJ12"/>
    <mergeCell ref="BL9:BL12"/>
    <mergeCell ref="BM9:BM12"/>
    <mergeCell ref="B11:O11"/>
    <mergeCell ref="P11:Q11"/>
    <mergeCell ref="S11:S14"/>
    <mergeCell ref="U11:U12"/>
    <mergeCell ref="B4:Q4"/>
    <mergeCell ref="B6:C6"/>
    <mergeCell ref="D6:J6"/>
    <mergeCell ref="B7:C9"/>
    <mergeCell ref="D7:E7"/>
    <mergeCell ref="F7:J7"/>
    <mergeCell ref="D8:E8"/>
    <mergeCell ref="F8:J8"/>
    <mergeCell ref="K6:L7"/>
    <mergeCell ref="M6:Q7"/>
    <mergeCell ref="K8:L9"/>
    <mergeCell ref="M8:M9"/>
  </mergeCells>
  <phoneticPr fontId="10"/>
  <conditionalFormatting sqref="M40:M42">
    <cfRule type="cellIs" dxfId="19" priority="47" stopIfTrue="1" operator="between">
      <formula>"①"</formula>
      <formula>"⑧"</formula>
    </cfRule>
  </conditionalFormatting>
  <conditionalFormatting sqref="M28">
    <cfRule type="cellIs" dxfId="18" priority="18" stopIfTrue="1" operator="between">
      <formula>"①"</formula>
      <formula>"⑧"</formula>
    </cfRule>
    <cfRule type="cellIs" dxfId="17" priority="19" stopIfTrue="1" operator="equal">
      <formula>"①+②③"</formula>
    </cfRule>
  </conditionalFormatting>
  <conditionalFormatting sqref="M25:M27">
    <cfRule type="cellIs" dxfId="16" priority="16" stopIfTrue="1" operator="between">
      <formula>"①"</formula>
      <formula>"⑧"</formula>
    </cfRule>
    <cfRule type="cellIs" dxfId="15" priority="17" stopIfTrue="1" operator="equal">
      <formula>"①+②③"</formula>
    </cfRule>
  </conditionalFormatting>
  <conditionalFormatting sqref="M29">
    <cfRule type="cellIs" dxfId="14" priority="14" stopIfTrue="1" operator="between">
      <formula>"①"</formula>
      <formula>"⑧"</formula>
    </cfRule>
    <cfRule type="cellIs" dxfId="13" priority="15" stopIfTrue="1" operator="equal">
      <formula>"①+②③"</formula>
    </cfRule>
  </conditionalFormatting>
  <conditionalFormatting sqref="M33">
    <cfRule type="cellIs" dxfId="12" priority="12" stopIfTrue="1" operator="between">
      <formula>"①"</formula>
      <formula>"⑧"</formula>
    </cfRule>
    <cfRule type="cellIs" dxfId="11" priority="13" stopIfTrue="1" operator="equal">
      <formula>"①+②③"</formula>
    </cfRule>
  </conditionalFormatting>
  <conditionalFormatting sqref="M30:M32">
    <cfRule type="cellIs" dxfId="10" priority="10" stopIfTrue="1" operator="between">
      <formula>"①"</formula>
      <formula>"⑧"</formula>
    </cfRule>
    <cfRule type="cellIs" dxfId="9" priority="11" stopIfTrue="1" operator="equal">
      <formula>"①+②③"</formula>
    </cfRule>
  </conditionalFormatting>
  <conditionalFormatting sqref="M34">
    <cfRule type="cellIs" dxfId="8" priority="8" stopIfTrue="1" operator="between">
      <formula>"①"</formula>
      <formula>"⑧"</formula>
    </cfRule>
    <cfRule type="cellIs" dxfId="7" priority="9" stopIfTrue="1" operator="equal">
      <formula>"①+②③"</formula>
    </cfRule>
  </conditionalFormatting>
  <conditionalFormatting sqref="M38">
    <cfRule type="cellIs" dxfId="6" priority="6" stopIfTrue="1" operator="between">
      <formula>"①"</formula>
      <formula>"⑧"</formula>
    </cfRule>
    <cfRule type="cellIs" dxfId="5" priority="7" stopIfTrue="1" operator="equal">
      <formula>"①+②③"</formula>
    </cfRule>
  </conditionalFormatting>
  <conditionalFormatting sqref="M35:M37">
    <cfRule type="cellIs" dxfId="4" priority="4" stopIfTrue="1" operator="between">
      <formula>"①"</formula>
      <formula>"⑧"</formula>
    </cfRule>
    <cfRule type="cellIs" dxfId="3" priority="5" stopIfTrue="1" operator="equal">
      <formula>"①+②③"</formula>
    </cfRule>
  </conditionalFormatting>
  <conditionalFormatting sqref="M39">
    <cfRule type="cellIs" dxfId="2" priority="2" stopIfTrue="1" operator="between">
      <formula>"①"</formula>
      <formula>"⑧"</formula>
    </cfRule>
    <cfRule type="cellIs" dxfId="1" priority="3" stopIfTrue="1" operator="equal">
      <formula>"①+②③"</formula>
    </cfRule>
  </conditionalFormatting>
  <conditionalFormatting sqref="M15:M24">
    <cfRule type="cellIs" dxfId="0" priority="1" stopIfTrue="1" operator="between">
      <formula>"①"</formula>
      <formula>"⑧"</formula>
    </cfRule>
  </conditionalFormatting>
  <pageMargins left="0.7" right="0.7" top="0.75" bottom="0.75" header="0.3" footer="0.3"/>
  <pageSetup paperSize="9" scale="75" orientation="portrait" verticalDpi="0" r:id="rId1"/>
  <rowBreaks count="1" manualBreakCount="1">
    <brk id="46" max="16383" man="1"/>
  </rowBreaks>
  <colBreaks count="2" manualBreakCount="2">
    <brk id="17" max="45" man="1"/>
    <brk id="47"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3"/>
  </sheetPr>
  <dimension ref="A1:AC58"/>
  <sheetViews>
    <sheetView showGridLines="0" view="pageBreakPreview" zoomScaleNormal="85" zoomScaleSheetLayoutView="100" workbookViewId="0">
      <selection activeCell="T42" sqref="T42"/>
    </sheetView>
  </sheetViews>
  <sheetFormatPr defaultColWidth="9" defaultRowHeight="13.5" x14ac:dyDescent="0.15"/>
  <cols>
    <col min="1" max="1" width="1" style="108" customWidth="1"/>
    <col min="2" max="2" width="4.625" style="108" customWidth="1"/>
    <col min="3" max="3" width="2.125" style="109" customWidth="1"/>
    <col min="4" max="4" width="6.5" style="108" customWidth="1"/>
    <col min="5" max="5" width="1.875" style="108" customWidth="1"/>
    <col min="6" max="6" width="7.625" style="108" customWidth="1"/>
    <col min="7" max="7" width="4.625" style="108" customWidth="1"/>
    <col min="8" max="8" width="10.625" style="108" customWidth="1"/>
    <col min="9" max="9" width="7.625" style="108" customWidth="1"/>
    <col min="10" max="10" width="3.375" style="108" customWidth="1"/>
    <col min="11" max="11" width="12.625" style="108" customWidth="1"/>
    <col min="12" max="12" width="13.25" style="108" customWidth="1"/>
    <col min="13" max="14" width="8.5" style="108" customWidth="1"/>
    <col min="15" max="17" width="4" style="108" customWidth="1"/>
    <col min="18" max="26" width="3.875" style="108" customWidth="1"/>
    <col min="27" max="29" width="5.875" style="108" customWidth="1"/>
    <col min="30" max="30" width="1.375" style="108" customWidth="1"/>
    <col min="31" max="16384" width="9" style="108"/>
  </cols>
  <sheetData>
    <row r="1" spans="1:29" x14ac:dyDescent="0.15">
      <c r="A1" s="104"/>
      <c r="B1" s="131"/>
      <c r="C1" s="131"/>
      <c r="D1" s="131"/>
      <c r="E1" s="131"/>
      <c r="F1" s="131"/>
      <c r="G1" s="131"/>
      <c r="H1" s="131"/>
      <c r="I1" s="131"/>
      <c r="J1" s="131"/>
      <c r="K1" s="131"/>
      <c r="L1" s="131"/>
      <c r="M1" s="131"/>
      <c r="N1" s="131"/>
      <c r="O1" s="131"/>
      <c r="P1" s="131"/>
      <c r="Q1" s="131"/>
      <c r="R1" s="131"/>
      <c r="S1" s="131"/>
      <c r="T1" s="131"/>
      <c r="U1" s="131"/>
      <c r="V1" s="131"/>
      <c r="W1" s="131"/>
      <c r="X1" s="131"/>
      <c r="Y1" s="131"/>
      <c r="Z1" s="131"/>
      <c r="AA1" s="131"/>
      <c r="AB1" s="131"/>
      <c r="AC1" s="131"/>
    </row>
    <row r="2" spans="1:29" x14ac:dyDescent="0.15">
      <c r="A2" s="104"/>
      <c r="B2" s="131"/>
      <c r="C2" s="131"/>
      <c r="D2" s="131"/>
      <c r="E2" s="131"/>
      <c r="F2" s="131"/>
      <c r="G2" s="131"/>
      <c r="H2" s="131"/>
      <c r="I2" s="131"/>
      <c r="J2" s="131"/>
      <c r="K2" s="131"/>
      <c r="L2" s="131"/>
      <c r="M2" s="131"/>
      <c r="N2" s="131"/>
      <c r="O2" s="131"/>
      <c r="P2" s="131"/>
      <c r="Q2" s="131"/>
      <c r="R2" s="131"/>
      <c r="S2" s="131"/>
      <c r="T2" s="131"/>
      <c r="U2" s="131"/>
      <c r="V2" s="131"/>
      <c r="W2" s="131"/>
      <c r="X2" s="131"/>
      <c r="Y2" s="131"/>
      <c r="Z2" s="131"/>
      <c r="AA2" s="131"/>
      <c r="AB2" s="131"/>
      <c r="AC2" s="131"/>
    </row>
    <row r="3" spans="1:29" x14ac:dyDescent="0.15">
      <c r="A3" s="104"/>
      <c r="B3" s="131"/>
      <c r="C3" s="131"/>
      <c r="D3" s="131"/>
      <c r="E3" s="131"/>
      <c r="F3" s="131"/>
      <c r="G3" s="131"/>
      <c r="H3" s="131"/>
      <c r="I3" s="131"/>
      <c r="J3" s="131"/>
      <c r="K3" s="131"/>
      <c r="L3" s="131"/>
      <c r="M3" s="131"/>
      <c r="N3" s="131"/>
      <c r="O3" s="131"/>
      <c r="P3" s="131"/>
      <c r="Q3" s="131"/>
      <c r="R3" s="131"/>
      <c r="S3" s="131"/>
      <c r="T3" s="131"/>
      <c r="U3" s="131"/>
      <c r="V3" s="131"/>
      <c r="W3" s="131"/>
      <c r="X3" s="131"/>
      <c r="Y3" s="131"/>
      <c r="Z3" s="131"/>
      <c r="AA3" s="131"/>
      <c r="AB3" s="131"/>
      <c r="AC3" s="131"/>
    </row>
    <row r="4" spans="1:29" x14ac:dyDescent="0.15">
      <c r="A4" s="104"/>
      <c r="B4" s="131"/>
      <c r="C4" s="131"/>
      <c r="D4" s="131"/>
      <c r="E4" s="131"/>
      <c r="F4" s="131"/>
      <c r="G4" s="131"/>
      <c r="H4" s="131"/>
      <c r="I4" s="131"/>
      <c r="J4" s="131"/>
      <c r="K4" s="131"/>
      <c r="L4" s="131"/>
      <c r="M4" s="131"/>
      <c r="N4" s="131"/>
      <c r="O4" s="131"/>
      <c r="P4" s="131"/>
      <c r="Q4" s="131"/>
      <c r="R4" s="131"/>
      <c r="S4" s="131"/>
      <c r="T4" s="131"/>
      <c r="U4" s="131"/>
      <c r="V4" s="131"/>
      <c r="W4" s="131"/>
      <c r="X4" s="131"/>
      <c r="Y4" s="131"/>
      <c r="Z4" s="131"/>
      <c r="AA4" s="131"/>
      <c r="AB4" s="131"/>
      <c r="AC4" s="131"/>
    </row>
    <row r="5" spans="1:29" x14ac:dyDescent="0.15">
      <c r="A5" s="104"/>
      <c r="B5" s="131"/>
      <c r="C5" s="131"/>
      <c r="D5" s="131"/>
      <c r="E5" s="131"/>
      <c r="F5" s="131"/>
      <c r="G5" s="131"/>
      <c r="H5" s="131"/>
      <c r="I5" s="131"/>
      <c r="J5" s="131"/>
      <c r="K5" s="131"/>
      <c r="L5" s="131"/>
      <c r="M5" s="131"/>
      <c r="N5" s="131"/>
      <c r="O5" s="131"/>
      <c r="P5" s="131"/>
      <c r="Q5" s="131"/>
      <c r="R5" s="131"/>
      <c r="S5" s="131"/>
      <c r="T5" s="131"/>
      <c r="U5" s="131"/>
      <c r="V5" s="131"/>
      <c r="W5" s="131"/>
      <c r="X5" s="131"/>
      <c r="Y5" s="131"/>
      <c r="Z5" s="131"/>
      <c r="AA5" s="131"/>
      <c r="AB5" s="131"/>
      <c r="AC5" s="131"/>
    </row>
    <row r="6" spans="1:29" x14ac:dyDescent="0.15">
      <c r="A6" s="104"/>
      <c r="B6" s="131"/>
      <c r="C6" s="131"/>
      <c r="D6" s="131"/>
      <c r="E6" s="131"/>
      <c r="F6" s="131"/>
      <c r="G6" s="131"/>
      <c r="H6" s="131"/>
      <c r="I6" s="131"/>
      <c r="J6" s="131"/>
      <c r="K6" s="131"/>
      <c r="L6" s="131"/>
      <c r="M6" s="131"/>
      <c r="N6" s="131"/>
      <c r="O6" s="131"/>
      <c r="P6" s="131"/>
      <c r="Q6" s="131"/>
      <c r="R6" s="131"/>
      <c r="S6" s="131"/>
      <c r="T6" s="131"/>
      <c r="U6" s="131"/>
      <c r="V6" s="131"/>
      <c r="W6" s="131"/>
      <c r="X6" s="131"/>
      <c r="Y6" s="131"/>
      <c r="Z6" s="131"/>
      <c r="AA6" s="131"/>
      <c r="AB6" s="131"/>
      <c r="AC6" s="131"/>
    </row>
    <row r="7" spans="1:29" x14ac:dyDescent="0.15">
      <c r="A7" s="104"/>
      <c r="B7" s="131"/>
      <c r="C7" s="131"/>
      <c r="D7" s="131"/>
      <c r="E7" s="131"/>
      <c r="F7" s="131"/>
      <c r="G7" s="131"/>
      <c r="H7" s="131"/>
      <c r="I7" s="131"/>
      <c r="J7" s="131"/>
      <c r="K7" s="131"/>
      <c r="L7" s="131"/>
      <c r="M7" s="131"/>
      <c r="N7" s="131"/>
      <c r="O7" s="131"/>
      <c r="P7" s="131"/>
      <c r="Q7" s="131"/>
      <c r="R7" s="131"/>
      <c r="S7" s="131"/>
      <c r="T7" s="131"/>
      <c r="U7" s="131"/>
      <c r="V7" s="131"/>
      <c r="W7" s="131"/>
      <c r="X7" s="131"/>
      <c r="Y7" s="131"/>
      <c r="Z7" s="131"/>
      <c r="AA7" s="131"/>
      <c r="AB7" s="131"/>
      <c r="AC7" s="131"/>
    </row>
    <row r="8" spans="1:29" x14ac:dyDescent="0.15">
      <c r="A8" s="104"/>
      <c r="B8" s="131"/>
      <c r="C8" s="131"/>
      <c r="D8" s="131"/>
      <c r="E8" s="131"/>
      <c r="F8" s="131"/>
      <c r="G8" s="131"/>
      <c r="H8" s="131"/>
      <c r="I8" s="131"/>
      <c r="J8" s="131"/>
      <c r="K8" s="131"/>
      <c r="L8" s="131"/>
      <c r="M8" s="131"/>
      <c r="N8" s="131"/>
      <c r="O8" s="131"/>
      <c r="P8" s="131"/>
      <c r="Q8" s="131"/>
      <c r="R8" s="131"/>
      <c r="S8" s="131"/>
      <c r="T8" s="131"/>
      <c r="U8" s="131"/>
      <c r="V8" s="131"/>
      <c r="W8" s="131"/>
      <c r="X8" s="131"/>
      <c r="Y8" s="131"/>
      <c r="Z8" s="131"/>
      <c r="AA8" s="131"/>
      <c r="AB8" s="131"/>
      <c r="AC8" s="131"/>
    </row>
    <row r="9" spans="1:29" x14ac:dyDescent="0.15">
      <c r="A9" s="104"/>
      <c r="B9" s="131"/>
      <c r="C9" s="131"/>
      <c r="D9" s="131"/>
      <c r="E9" s="131"/>
      <c r="F9" s="131"/>
      <c r="G9" s="131"/>
      <c r="H9" s="131"/>
      <c r="I9" s="131"/>
      <c r="J9" s="131"/>
      <c r="K9" s="131"/>
      <c r="L9" s="131"/>
      <c r="M9" s="131"/>
      <c r="N9" s="131"/>
      <c r="O9" s="131"/>
      <c r="P9" s="131"/>
      <c r="Q9" s="131"/>
      <c r="R9" s="131"/>
      <c r="S9" s="131"/>
      <c r="T9" s="131"/>
      <c r="U9" s="131"/>
      <c r="V9" s="131"/>
      <c r="W9" s="131"/>
      <c r="X9" s="131"/>
      <c r="Y9" s="131"/>
      <c r="Z9" s="131"/>
      <c r="AA9" s="131"/>
      <c r="AB9" s="131"/>
      <c r="AC9" s="131"/>
    </row>
    <row r="10" spans="1:29" x14ac:dyDescent="0.15">
      <c r="A10" s="104"/>
      <c r="B10" s="131"/>
      <c r="C10" s="131"/>
      <c r="D10" s="131"/>
      <c r="E10" s="131"/>
      <c r="F10" s="131"/>
      <c r="G10" s="131"/>
      <c r="H10" s="131"/>
      <c r="I10" s="131"/>
      <c r="J10" s="131"/>
      <c r="K10" s="131"/>
      <c r="L10" s="131"/>
      <c r="M10" s="131"/>
      <c r="N10" s="131"/>
      <c r="O10" s="131"/>
      <c r="P10" s="131"/>
      <c r="Q10" s="131"/>
      <c r="R10" s="131"/>
      <c r="S10" s="131"/>
      <c r="T10" s="131"/>
      <c r="U10" s="131"/>
      <c r="V10" s="131"/>
      <c r="W10" s="131"/>
      <c r="X10" s="131"/>
      <c r="Y10" s="131"/>
      <c r="Z10" s="131"/>
      <c r="AA10" s="131"/>
      <c r="AB10" s="131"/>
      <c r="AC10" s="131"/>
    </row>
    <row r="11" spans="1:29" ht="7.5" customHeight="1" x14ac:dyDescent="0.15">
      <c r="A11" s="104"/>
      <c r="B11" s="131"/>
      <c r="C11" s="131"/>
      <c r="D11" s="131"/>
      <c r="E11" s="131"/>
      <c r="F11" s="131"/>
      <c r="G11" s="131"/>
      <c r="H11" s="131"/>
      <c r="I11" s="131"/>
      <c r="J11" s="131"/>
      <c r="K11" s="131"/>
      <c r="L11" s="131"/>
      <c r="M11" s="131"/>
      <c r="N11" s="131"/>
      <c r="O11" s="131"/>
      <c r="P11" s="131"/>
      <c r="Q11" s="131"/>
      <c r="R11" s="131"/>
      <c r="S11" s="131"/>
      <c r="T11" s="131"/>
      <c r="U11" s="131"/>
      <c r="V11" s="131"/>
      <c r="W11" s="131"/>
      <c r="X11" s="131"/>
      <c r="Y11" s="131"/>
      <c r="Z11" s="131"/>
      <c r="AA11" s="131"/>
      <c r="AB11" s="131"/>
      <c r="AC11" s="131"/>
    </row>
    <row r="12" spans="1:29" x14ac:dyDescent="0.15">
      <c r="A12" s="85"/>
      <c r="B12" s="86"/>
      <c r="C12" s="75"/>
      <c r="D12" s="75"/>
      <c r="E12" s="75"/>
      <c r="F12" s="76"/>
      <c r="G12" s="76"/>
      <c r="H12" s="76"/>
      <c r="I12" s="76"/>
      <c r="J12" s="76"/>
      <c r="K12" s="76"/>
      <c r="L12" s="76"/>
      <c r="M12" s="76"/>
      <c r="N12" s="76"/>
      <c r="O12" s="76"/>
      <c r="P12" s="76"/>
      <c r="Q12" s="76"/>
    </row>
    <row r="13" spans="1:29" ht="21" x14ac:dyDescent="0.15">
      <c r="A13" s="87"/>
      <c r="B13" s="121" t="s">
        <v>95</v>
      </c>
      <c r="C13" s="75"/>
      <c r="D13" s="75"/>
      <c r="E13" s="75"/>
      <c r="F13" s="76"/>
      <c r="G13" s="76"/>
      <c r="H13" s="76"/>
      <c r="I13" s="76"/>
      <c r="J13" s="76"/>
      <c r="K13" s="76"/>
      <c r="L13" s="76"/>
      <c r="M13" s="76"/>
      <c r="N13" s="76"/>
      <c r="O13" s="76"/>
      <c r="P13" s="76"/>
      <c r="Q13" s="76"/>
    </row>
    <row r="14" spans="1:29" ht="14.25" x14ac:dyDescent="0.15">
      <c r="A14" s="87"/>
      <c r="B14" s="77"/>
      <c r="C14" s="75"/>
      <c r="D14" s="75"/>
      <c r="E14" s="75"/>
      <c r="F14" s="76"/>
      <c r="G14" s="76"/>
      <c r="H14" s="76"/>
      <c r="I14" s="76"/>
      <c r="J14" s="76"/>
      <c r="K14" s="76"/>
      <c r="L14" s="76"/>
      <c r="M14" s="76"/>
      <c r="N14" s="76"/>
      <c r="O14" s="76"/>
      <c r="P14" s="76"/>
      <c r="Q14" s="76"/>
    </row>
    <row r="15" spans="1:29" ht="17.25" x14ac:dyDescent="0.15">
      <c r="A15" s="87"/>
      <c r="B15" s="419" t="s">
        <v>200</v>
      </c>
      <c r="C15" s="419"/>
      <c r="D15" s="419"/>
      <c r="E15" s="419"/>
      <c r="F15" s="419"/>
      <c r="G15" s="419"/>
      <c r="H15" s="419"/>
      <c r="I15" s="419"/>
      <c r="J15" s="419"/>
      <c r="K15" s="419"/>
      <c r="L15" s="419"/>
      <c r="M15" s="419"/>
      <c r="N15" s="419"/>
      <c r="O15" s="419"/>
      <c r="P15" s="419"/>
      <c r="Q15" s="419"/>
    </row>
    <row r="16" spans="1:29" x14ac:dyDescent="0.15">
      <c r="A16" s="87"/>
      <c r="B16" s="76"/>
      <c r="C16" s="75"/>
      <c r="D16" s="75"/>
      <c r="E16" s="75"/>
      <c r="F16" s="76"/>
      <c r="G16" s="76"/>
      <c r="H16" s="76"/>
      <c r="I16" s="76"/>
      <c r="J16" s="76"/>
      <c r="K16" s="76"/>
      <c r="L16" s="76"/>
      <c r="M16" s="76"/>
      <c r="N16" s="76"/>
      <c r="O16" s="76"/>
      <c r="P16" s="76"/>
      <c r="Q16" s="76"/>
    </row>
    <row r="17" spans="1:17" x14ac:dyDescent="0.15">
      <c r="A17" s="87"/>
      <c r="B17" s="420" t="s">
        <v>0</v>
      </c>
      <c r="C17" s="421"/>
      <c r="D17" s="422"/>
      <c r="E17" s="422"/>
      <c r="F17" s="422"/>
      <c r="G17" s="422"/>
      <c r="H17" s="422"/>
      <c r="I17" s="422"/>
      <c r="J17" s="423"/>
      <c r="K17" s="436" t="s">
        <v>1</v>
      </c>
      <c r="L17" s="437"/>
      <c r="M17" s="440"/>
      <c r="N17" s="440"/>
      <c r="O17" s="440"/>
      <c r="P17" s="440"/>
      <c r="Q17" s="441"/>
    </row>
    <row r="18" spans="1:17" x14ac:dyDescent="0.15">
      <c r="A18" s="87"/>
      <c r="B18" s="424" t="s">
        <v>2</v>
      </c>
      <c r="C18" s="425"/>
      <c r="D18" s="430" t="s">
        <v>3</v>
      </c>
      <c r="E18" s="431"/>
      <c r="F18" s="432"/>
      <c r="G18" s="432"/>
      <c r="H18" s="432"/>
      <c r="I18" s="432"/>
      <c r="J18" s="433"/>
      <c r="K18" s="438"/>
      <c r="L18" s="439"/>
      <c r="M18" s="442"/>
      <c r="N18" s="442"/>
      <c r="O18" s="442"/>
      <c r="P18" s="442"/>
      <c r="Q18" s="443"/>
    </row>
    <row r="19" spans="1:17" ht="13.5" customHeight="1" x14ac:dyDescent="0.15">
      <c r="A19" s="87"/>
      <c r="B19" s="426"/>
      <c r="C19" s="427"/>
      <c r="D19" s="430" t="s">
        <v>4</v>
      </c>
      <c r="E19" s="434"/>
      <c r="F19" s="435" t="s">
        <v>167</v>
      </c>
      <c r="G19" s="432"/>
      <c r="H19" s="432"/>
      <c r="I19" s="432"/>
      <c r="J19" s="433"/>
      <c r="K19" s="369" t="s">
        <v>5</v>
      </c>
      <c r="L19" s="370"/>
      <c r="M19" s="444"/>
      <c r="N19" s="446"/>
      <c r="O19" s="446"/>
      <c r="P19" s="446"/>
      <c r="Q19" s="447"/>
    </row>
    <row r="20" spans="1:17" ht="13.5" customHeight="1" x14ac:dyDescent="0.15">
      <c r="A20" s="87"/>
      <c r="B20" s="428"/>
      <c r="C20" s="429"/>
      <c r="D20" s="412" t="s">
        <v>65</v>
      </c>
      <c r="E20" s="413"/>
      <c r="F20" s="414"/>
      <c r="G20" s="415"/>
      <c r="H20" s="415"/>
      <c r="I20" s="415"/>
      <c r="J20" s="416"/>
      <c r="K20" s="371"/>
      <c r="L20" s="372"/>
      <c r="M20" s="445"/>
      <c r="N20" s="448"/>
      <c r="O20" s="448"/>
      <c r="P20" s="448"/>
      <c r="Q20" s="449"/>
    </row>
    <row r="21" spans="1:17" ht="9" customHeight="1" x14ac:dyDescent="0.15">
      <c r="A21" s="87"/>
      <c r="B21" s="78"/>
      <c r="C21" s="79"/>
      <c r="D21" s="79"/>
      <c r="E21" s="79"/>
      <c r="F21" s="78"/>
      <c r="G21" s="78"/>
      <c r="H21" s="78"/>
      <c r="I21" s="78"/>
      <c r="J21" s="88"/>
      <c r="K21" s="88"/>
      <c r="L21" s="88"/>
      <c r="M21" s="78"/>
      <c r="N21" s="78"/>
      <c r="O21" s="78"/>
      <c r="P21" s="78"/>
      <c r="Q21" s="78"/>
    </row>
    <row r="22" spans="1:17" ht="9" customHeight="1" x14ac:dyDescent="0.15">
      <c r="A22" s="89"/>
      <c r="B22" s="417"/>
      <c r="C22" s="417"/>
      <c r="D22" s="417"/>
      <c r="E22" s="417"/>
      <c r="F22" s="417"/>
      <c r="G22" s="417"/>
      <c r="H22" s="417"/>
      <c r="I22" s="417"/>
      <c r="J22" s="417"/>
      <c r="K22" s="417"/>
      <c r="L22" s="417"/>
      <c r="M22" s="417"/>
      <c r="N22" s="417"/>
      <c r="O22" s="417"/>
      <c r="P22" s="418"/>
      <c r="Q22" s="418"/>
    </row>
    <row r="23" spans="1:17" ht="42.75" customHeight="1" x14ac:dyDescent="0.15">
      <c r="A23" s="89"/>
      <c r="B23" s="394" t="s">
        <v>71</v>
      </c>
      <c r="C23" s="394"/>
      <c r="D23" s="394"/>
      <c r="E23" s="394"/>
      <c r="F23" s="394"/>
      <c r="G23" s="394"/>
      <c r="H23" s="394"/>
      <c r="I23" s="394"/>
      <c r="J23" s="394"/>
      <c r="K23" s="394"/>
      <c r="L23" s="394"/>
      <c r="M23" s="394"/>
      <c r="N23" s="394"/>
      <c r="O23" s="394"/>
      <c r="P23" s="394"/>
      <c r="Q23" s="394"/>
    </row>
    <row r="24" spans="1:17" ht="16.5" customHeight="1" x14ac:dyDescent="0.15">
      <c r="A24" s="89"/>
      <c r="B24" s="395" t="s">
        <v>72</v>
      </c>
      <c r="C24" s="397" t="s">
        <v>73</v>
      </c>
      <c r="D24" s="398"/>
      <c r="E24" s="401" t="s">
        <v>74</v>
      </c>
      <c r="F24" s="374"/>
      <c r="G24" s="374"/>
      <c r="H24" s="374"/>
      <c r="I24" s="374"/>
      <c r="J24" s="374"/>
      <c r="K24" s="402"/>
      <c r="L24" s="397" t="s">
        <v>75</v>
      </c>
      <c r="M24" s="405" t="s">
        <v>76</v>
      </c>
      <c r="N24" s="405"/>
      <c r="O24" s="406" t="s">
        <v>61</v>
      </c>
      <c r="P24" s="407"/>
      <c r="Q24" s="408"/>
    </row>
    <row r="25" spans="1:17" ht="16.5" customHeight="1" x14ac:dyDescent="0.15">
      <c r="A25" s="89"/>
      <c r="B25" s="396"/>
      <c r="C25" s="399"/>
      <c r="D25" s="400"/>
      <c r="E25" s="403"/>
      <c r="F25" s="375"/>
      <c r="G25" s="375"/>
      <c r="H25" s="375"/>
      <c r="I25" s="375"/>
      <c r="J25" s="375"/>
      <c r="K25" s="404"/>
      <c r="L25" s="399"/>
      <c r="M25" s="90" t="s">
        <v>77</v>
      </c>
      <c r="N25" s="130" t="s">
        <v>78</v>
      </c>
      <c r="O25" s="409"/>
      <c r="P25" s="410"/>
      <c r="Q25" s="411"/>
    </row>
    <row r="26" spans="1:17" ht="16.5" customHeight="1" x14ac:dyDescent="0.15">
      <c r="A26" s="9"/>
      <c r="B26" s="91" t="s">
        <v>152</v>
      </c>
      <c r="C26" s="380" t="s">
        <v>116</v>
      </c>
      <c r="D26" s="381"/>
      <c r="E26" s="382" t="s">
        <v>121</v>
      </c>
      <c r="F26" s="383"/>
      <c r="G26" s="383"/>
      <c r="H26" s="383"/>
      <c r="I26" s="383"/>
      <c r="J26" s="383"/>
      <c r="K26" s="384"/>
      <c r="L26" s="92" t="s">
        <v>186</v>
      </c>
      <c r="M26" s="93" t="s">
        <v>153</v>
      </c>
      <c r="N26" s="94">
        <v>1</v>
      </c>
      <c r="O26" s="391"/>
      <c r="P26" s="392"/>
      <c r="Q26" s="393"/>
    </row>
    <row r="27" spans="1:17" ht="16.5" customHeight="1" x14ac:dyDescent="0.15">
      <c r="A27" s="9"/>
      <c r="B27" s="95"/>
      <c r="C27" s="380"/>
      <c r="D27" s="381"/>
      <c r="E27" s="382" t="s">
        <v>122</v>
      </c>
      <c r="F27" s="383"/>
      <c r="G27" s="383"/>
      <c r="H27" s="383"/>
      <c r="I27" s="383"/>
      <c r="J27" s="383"/>
      <c r="K27" s="384"/>
      <c r="L27" s="92" t="s">
        <v>62</v>
      </c>
      <c r="M27" s="93" t="s">
        <v>154</v>
      </c>
      <c r="N27" s="94">
        <v>1</v>
      </c>
      <c r="O27" s="385"/>
      <c r="P27" s="386"/>
      <c r="Q27" s="387"/>
    </row>
    <row r="28" spans="1:17" ht="16.5" customHeight="1" x14ac:dyDescent="0.15">
      <c r="A28" s="9"/>
      <c r="B28" s="95"/>
      <c r="C28" s="380" t="s">
        <v>117</v>
      </c>
      <c r="D28" s="381"/>
      <c r="E28" s="382" t="s">
        <v>123</v>
      </c>
      <c r="F28" s="383"/>
      <c r="G28" s="383"/>
      <c r="H28" s="383"/>
      <c r="I28" s="383"/>
      <c r="J28" s="383"/>
      <c r="K28" s="384"/>
      <c r="L28" s="92" t="s">
        <v>68</v>
      </c>
      <c r="M28" s="93" t="s">
        <v>154</v>
      </c>
      <c r="N28" s="94">
        <v>1</v>
      </c>
      <c r="O28" s="385"/>
      <c r="P28" s="386"/>
      <c r="Q28" s="387"/>
    </row>
    <row r="29" spans="1:17" ht="16.5" customHeight="1" x14ac:dyDescent="0.15">
      <c r="A29" s="9"/>
      <c r="B29" s="95"/>
      <c r="C29" s="380"/>
      <c r="D29" s="381"/>
      <c r="E29" s="382" t="s">
        <v>124</v>
      </c>
      <c r="F29" s="383"/>
      <c r="G29" s="383"/>
      <c r="H29" s="383"/>
      <c r="I29" s="383"/>
      <c r="J29" s="383"/>
      <c r="K29" s="384"/>
      <c r="L29" s="92" t="s">
        <v>33</v>
      </c>
      <c r="M29" s="93" t="s">
        <v>155</v>
      </c>
      <c r="N29" s="94">
        <v>1</v>
      </c>
      <c r="O29" s="385"/>
      <c r="P29" s="386"/>
      <c r="Q29" s="387"/>
    </row>
    <row r="30" spans="1:17" ht="16.5" customHeight="1" x14ac:dyDescent="0.15">
      <c r="A30" s="9"/>
      <c r="B30" s="96"/>
      <c r="C30" s="380" t="s">
        <v>118</v>
      </c>
      <c r="D30" s="381"/>
      <c r="E30" s="382" t="s">
        <v>156</v>
      </c>
      <c r="F30" s="383"/>
      <c r="G30" s="383"/>
      <c r="H30" s="383"/>
      <c r="I30" s="383"/>
      <c r="J30" s="383"/>
      <c r="K30" s="384"/>
      <c r="L30" s="92" t="s">
        <v>186</v>
      </c>
      <c r="M30" s="93" t="s">
        <v>157</v>
      </c>
      <c r="N30" s="94">
        <v>2</v>
      </c>
      <c r="O30" s="385"/>
      <c r="P30" s="386"/>
      <c r="Q30" s="387"/>
    </row>
    <row r="31" spans="1:17" ht="16.5" customHeight="1" x14ac:dyDescent="0.15">
      <c r="A31" s="9"/>
      <c r="B31" s="95"/>
      <c r="C31" s="380" t="s">
        <v>119</v>
      </c>
      <c r="D31" s="381"/>
      <c r="E31" s="382" t="s">
        <v>158</v>
      </c>
      <c r="F31" s="383"/>
      <c r="G31" s="383"/>
      <c r="H31" s="383"/>
      <c r="I31" s="383"/>
      <c r="J31" s="383"/>
      <c r="K31" s="384"/>
      <c r="L31" s="92" t="s">
        <v>159</v>
      </c>
      <c r="M31" s="93" t="s">
        <v>160</v>
      </c>
      <c r="N31" s="94">
        <v>1</v>
      </c>
      <c r="O31" s="385"/>
      <c r="P31" s="386"/>
      <c r="Q31" s="387"/>
    </row>
    <row r="32" spans="1:17" ht="16.5" customHeight="1" x14ac:dyDescent="0.15">
      <c r="A32" s="9"/>
      <c r="B32" s="96"/>
      <c r="C32" s="380"/>
      <c r="D32" s="381"/>
      <c r="E32" s="382" t="s">
        <v>161</v>
      </c>
      <c r="F32" s="383"/>
      <c r="G32" s="383"/>
      <c r="H32" s="383"/>
      <c r="I32" s="383"/>
      <c r="J32" s="383"/>
      <c r="K32" s="384"/>
      <c r="L32" s="92" t="s">
        <v>162</v>
      </c>
      <c r="M32" s="93" t="s">
        <v>163</v>
      </c>
      <c r="N32" s="94">
        <v>1</v>
      </c>
      <c r="O32" s="385"/>
      <c r="P32" s="386"/>
      <c r="Q32" s="387"/>
    </row>
    <row r="33" spans="1:17" ht="16.5" customHeight="1" x14ac:dyDescent="0.15">
      <c r="A33" s="9"/>
      <c r="B33" s="95"/>
      <c r="C33" s="380" t="s">
        <v>120</v>
      </c>
      <c r="D33" s="381"/>
      <c r="E33" s="382" t="s">
        <v>201</v>
      </c>
      <c r="F33" s="383"/>
      <c r="G33" s="383"/>
      <c r="H33" s="383"/>
      <c r="I33" s="383"/>
      <c r="J33" s="383"/>
      <c r="K33" s="384"/>
      <c r="L33" s="92" t="s">
        <v>202</v>
      </c>
      <c r="M33" s="93">
        <v>2</v>
      </c>
      <c r="N33" s="94">
        <v>1</v>
      </c>
      <c r="O33" s="385"/>
      <c r="P33" s="386"/>
      <c r="Q33" s="387"/>
    </row>
    <row r="34" spans="1:17" ht="16.5" customHeight="1" x14ac:dyDescent="0.15">
      <c r="A34" s="9"/>
      <c r="B34" s="95"/>
      <c r="C34" s="380"/>
      <c r="D34" s="381"/>
      <c r="E34" s="382"/>
      <c r="F34" s="383"/>
      <c r="G34" s="383"/>
      <c r="H34" s="383"/>
      <c r="I34" s="383"/>
      <c r="J34" s="383"/>
      <c r="K34" s="384"/>
      <c r="L34" s="92"/>
      <c r="M34" s="93"/>
      <c r="N34" s="94"/>
      <c r="O34" s="385"/>
      <c r="P34" s="386"/>
      <c r="Q34" s="387"/>
    </row>
    <row r="35" spans="1:17" ht="16.5" customHeight="1" x14ac:dyDescent="0.15">
      <c r="A35" s="9"/>
      <c r="B35" s="95"/>
      <c r="C35" s="380"/>
      <c r="D35" s="381"/>
      <c r="E35" s="382"/>
      <c r="F35" s="383"/>
      <c r="G35" s="383"/>
      <c r="H35" s="383"/>
      <c r="I35" s="383"/>
      <c r="J35" s="383"/>
      <c r="K35" s="384"/>
      <c r="L35" s="92"/>
      <c r="M35" s="93"/>
      <c r="N35" s="94"/>
      <c r="O35" s="385"/>
      <c r="P35" s="386"/>
      <c r="Q35" s="387"/>
    </row>
    <row r="36" spans="1:17" ht="16.5" customHeight="1" x14ac:dyDescent="0.15">
      <c r="A36" s="9"/>
      <c r="B36" s="95"/>
      <c r="C36" s="380"/>
      <c r="D36" s="381"/>
      <c r="E36" s="382"/>
      <c r="F36" s="383"/>
      <c r="G36" s="383"/>
      <c r="H36" s="383"/>
      <c r="I36" s="383"/>
      <c r="J36" s="383"/>
      <c r="K36" s="384"/>
      <c r="L36" s="92"/>
      <c r="M36" s="93"/>
      <c r="N36" s="94"/>
      <c r="O36" s="385"/>
      <c r="P36" s="386"/>
      <c r="Q36" s="387"/>
    </row>
    <row r="37" spans="1:17" ht="16.5" customHeight="1" x14ac:dyDescent="0.15">
      <c r="A37" s="9"/>
      <c r="B37" s="96"/>
      <c r="C37" s="380"/>
      <c r="D37" s="381"/>
      <c r="E37" s="382"/>
      <c r="F37" s="383"/>
      <c r="G37" s="383"/>
      <c r="H37" s="383"/>
      <c r="I37" s="383"/>
      <c r="J37" s="383"/>
      <c r="K37" s="384"/>
      <c r="L37" s="92"/>
      <c r="M37" s="93"/>
      <c r="N37" s="94"/>
      <c r="O37" s="385"/>
      <c r="P37" s="386"/>
      <c r="Q37" s="387"/>
    </row>
    <row r="38" spans="1:17" ht="16.5" customHeight="1" x14ac:dyDescent="0.15">
      <c r="A38" s="9"/>
      <c r="B38" s="95"/>
      <c r="C38" s="380"/>
      <c r="D38" s="381"/>
      <c r="E38" s="382"/>
      <c r="F38" s="383"/>
      <c r="G38" s="383"/>
      <c r="H38" s="383"/>
      <c r="I38" s="383"/>
      <c r="J38" s="383"/>
      <c r="K38" s="384"/>
      <c r="L38" s="92"/>
      <c r="M38" s="93"/>
      <c r="N38" s="94"/>
      <c r="O38" s="385"/>
      <c r="P38" s="386"/>
      <c r="Q38" s="387"/>
    </row>
    <row r="39" spans="1:17" ht="16.5" customHeight="1" x14ac:dyDescent="0.15">
      <c r="A39" s="9"/>
      <c r="B39" s="96"/>
      <c r="C39" s="380"/>
      <c r="D39" s="381"/>
      <c r="E39" s="382"/>
      <c r="F39" s="383"/>
      <c r="G39" s="383"/>
      <c r="H39" s="383"/>
      <c r="I39" s="383"/>
      <c r="J39" s="383"/>
      <c r="K39" s="384"/>
      <c r="L39" s="92"/>
      <c r="M39" s="93"/>
      <c r="N39" s="94"/>
      <c r="O39" s="385"/>
      <c r="P39" s="386"/>
      <c r="Q39" s="387"/>
    </row>
    <row r="40" spans="1:17" ht="16.5" customHeight="1" x14ac:dyDescent="0.15">
      <c r="A40" s="9"/>
      <c r="B40" s="95"/>
      <c r="C40" s="380"/>
      <c r="D40" s="381"/>
      <c r="E40" s="382"/>
      <c r="F40" s="383"/>
      <c r="G40" s="383"/>
      <c r="H40" s="383"/>
      <c r="I40" s="383"/>
      <c r="J40" s="383"/>
      <c r="K40" s="384"/>
      <c r="L40" s="92"/>
      <c r="M40" s="93"/>
      <c r="N40" s="94"/>
      <c r="O40" s="385"/>
      <c r="P40" s="386"/>
      <c r="Q40" s="387"/>
    </row>
    <row r="41" spans="1:17" ht="16.5" customHeight="1" x14ac:dyDescent="0.15">
      <c r="A41" s="9"/>
      <c r="B41" s="96"/>
      <c r="C41" s="380"/>
      <c r="D41" s="381"/>
      <c r="E41" s="382"/>
      <c r="F41" s="383"/>
      <c r="G41" s="383"/>
      <c r="H41" s="383"/>
      <c r="I41" s="383"/>
      <c r="J41" s="383"/>
      <c r="K41" s="384"/>
      <c r="L41" s="92"/>
      <c r="M41" s="93"/>
      <c r="N41" s="94"/>
      <c r="O41" s="385"/>
      <c r="P41" s="386"/>
      <c r="Q41" s="387"/>
    </row>
    <row r="42" spans="1:17" ht="16.5" customHeight="1" x14ac:dyDescent="0.15">
      <c r="A42" s="9"/>
      <c r="B42" s="95"/>
      <c r="C42" s="380"/>
      <c r="D42" s="381"/>
      <c r="E42" s="382"/>
      <c r="F42" s="383"/>
      <c r="G42" s="383"/>
      <c r="H42" s="383"/>
      <c r="I42" s="383"/>
      <c r="J42" s="383"/>
      <c r="K42" s="384"/>
      <c r="L42" s="92"/>
      <c r="M42" s="93"/>
      <c r="N42" s="94"/>
      <c r="O42" s="385"/>
      <c r="P42" s="386"/>
      <c r="Q42" s="387"/>
    </row>
    <row r="43" spans="1:17" ht="16.5" customHeight="1" x14ac:dyDescent="0.15">
      <c r="A43" s="9"/>
      <c r="B43" s="95"/>
      <c r="C43" s="380"/>
      <c r="D43" s="381"/>
      <c r="E43" s="382"/>
      <c r="F43" s="383"/>
      <c r="G43" s="383"/>
      <c r="H43" s="383"/>
      <c r="I43" s="383"/>
      <c r="J43" s="383"/>
      <c r="K43" s="384"/>
      <c r="L43" s="92"/>
      <c r="M43" s="93"/>
      <c r="N43" s="94"/>
      <c r="O43" s="385"/>
      <c r="P43" s="386"/>
      <c r="Q43" s="387"/>
    </row>
    <row r="44" spans="1:17" ht="16.5" customHeight="1" x14ac:dyDescent="0.15">
      <c r="A44" s="9"/>
      <c r="B44" s="95"/>
      <c r="C44" s="380"/>
      <c r="D44" s="381"/>
      <c r="E44" s="382"/>
      <c r="F44" s="383"/>
      <c r="G44" s="383"/>
      <c r="H44" s="383"/>
      <c r="I44" s="383"/>
      <c r="J44" s="383"/>
      <c r="K44" s="384"/>
      <c r="L44" s="92"/>
      <c r="M44" s="93"/>
      <c r="N44" s="94"/>
      <c r="O44" s="385"/>
      <c r="P44" s="386"/>
      <c r="Q44" s="387"/>
    </row>
    <row r="45" spans="1:17" ht="16.5" customHeight="1" x14ac:dyDescent="0.15">
      <c r="A45" s="9"/>
      <c r="B45" s="95"/>
      <c r="C45" s="380"/>
      <c r="D45" s="381"/>
      <c r="E45" s="382"/>
      <c r="F45" s="383"/>
      <c r="G45" s="383"/>
      <c r="H45" s="383"/>
      <c r="I45" s="383"/>
      <c r="J45" s="383"/>
      <c r="K45" s="384"/>
      <c r="L45" s="92"/>
      <c r="M45" s="93"/>
      <c r="N45" s="94"/>
      <c r="O45" s="385"/>
      <c r="P45" s="386"/>
      <c r="Q45" s="387"/>
    </row>
    <row r="46" spans="1:17" ht="16.5" customHeight="1" x14ac:dyDescent="0.15">
      <c r="A46" s="9"/>
      <c r="B46" s="96"/>
      <c r="C46" s="380"/>
      <c r="D46" s="381"/>
      <c r="E46" s="382"/>
      <c r="F46" s="383"/>
      <c r="G46" s="383"/>
      <c r="H46" s="383"/>
      <c r="I46" s="383"/>
      <c r="J46" s="383"/>
      <c r="K46" s="384"/>
      <c r="L46" s="92"/>
      <c r="M46" s="93"/>
      <c r="N46" s="94"/>
      <c r="O46" s="385"/>
      <c r="P46" s="386"/>
      <c r="Q46" s="387"/>
    </row>
    <row r="47" spans="1:17" ht="16.5" customHeight="1" x14ac:dyDescent="0.15">
      <c r="A47" s="9"/>
      <c r="B47" s="95"/>
      <c r="C47" s="380"/>
      <c r="D47" s="381"/>
      <c r="E47" s="382"/>
      <c r="F47" s="383"/>
      <c r="G47" s="383"/>
      <c r="H47" s="383"/>
      <c r="I47" s="383"/>
      <c r="J47" s="383"/>
      <c r="K47" s="384"/>
      <c r="L47" s="92"/>
      <c r="M47" s="93"/>
      <c r="N47" s="94"/>
      <c r="O47" s="385"/>
      <c r="P47" s="386"/>
      <c r="Q47" s="387"/>
    </row>
    <row r="48" spans="1:17" ht="16.5" customHeight="1" x14ac:dyDescent="0.15">
      <c r="A48" s="9"/>
      <c r="B48" s="95"/>
      <c r="C48" s="380"/>
      <c r="D48" s="381"/>
      <c r="E48" s="382"/>
      <c r="F48" s="383"/>
      <c r="G48" s="383"/>
      <c r="H48" s="383"/>
      <c r="I48" s="383"/>
      <c r="J48" s="383"/>
      <c r="K48" s="384"/>
      <c r="L48" s="92"/>
      <c r="M48" s="93"/>
      <c r="N48" s="94"/>
      <c r="O48" s="385"/>
      <c r="P48" s="386"/>
      <c r="Q48" s="387"/>
    </row>
    <row r="49" spans="1:17" ht="16.5" customHeight="1" x14ac:dyDescent="0.15">
      <c r="A49" s="9"/>
      <c r="B49" s="96"/>
      <c r="C49" s="380"/>
      <c r="D49" s="381"/>
      <c r="E49" s="382"/>
      <c r="F49" s="383"/>
      <c r="G49" s="383"/>
      <c r="H49" s="383"/>
      <c r="I49" s="383"/>
      <c r="J49" s="383"/>
      <c r="K49" s="384"/>
      <c r="L49" s="92"/>
      <c r="M49" s="93"/>
      <c r="N49" s="94"/>
      <c r="O49" s="385"/>
      <c r="P49" s="386"/>
      <c r="Q49" s="387"/>
    </row>
    <row r="50" spans="1:17" ht="16.5" customHeight="1" x14ac:dyDescent="0.15">
      <c r="A50" s="9"/>
      <c r="B50" s="95"/>
      <c r="C50" s="380"/>
      <c r="D50" s="381"/>
      <c r="E50" s="382"/>
      <c r="F50" s="383"/>
      <c r="G50" s="383"/>
      <c r="H50" s="383"/>
      <c r="I50" s="383"/>
      <c r="J50" s="383"/>
      <c r="K50" s="384"/>
      <c r="L50" s="92"/>
      <c r="M50" s="93"/>
      <c r="N50" s="94"/>
      <c r="O50" s="385"/>
      <c r="P50" s="386"/>
      <c r="Q50" s="387"/>
    </row>
    <row r="51" spans="1:17" ht="16.5" customHeight="1" x14ac:dyDescent="0.15">
      <c r="A51" s="9"/>
      <c r="B51" s="97"/>
      <c r="C51" s="380"/>
      <c r="D51" s="381"/>
      <c r="E51" s="382"/>
      <c r="F51" s="383"/>
      <c r="G51" s="383"/>
      <c r="H51" s="383"/>
      <c r="I51" s="383"/>
      <c r="J51" s="383"/>
      <c r="K51" s="384"/>
      <c r="L51" s="98"/>
      <c r="M51" s="93"/>
      <c r="N51" s="129"/>
      <c r="O51" s="385"/>
      <c r="P51" s="386"/>
      <c r="Q51" s="387"/>
    </row>
    <row r="52" spans="1:17" ht="16.5" customHeight="1" x14ac:dyDescent="0.15">
      <c r="A52" s="9"/>
      <c r="B52" s="97"/>
      <c r="C52" s="380"/>
      <c r="D52" s="381"/>
      <c r="E52" s="382"/>
      <c r="F52" s="383"/>
      <c r="G52" s="383"/>
      <c r="H52" s="383"/>
      <c r="I52" s="383"/>
      <c r="J52" s="383"/>
      <c r="K52" s="384"/>
      <c r="L52" s="98"/>
      <c r="M52" s="93"/>
      <c r="N52" s="129"/>
      <c r="O52" s="385"/>
      <c r="P52" s="386"/>
      <c r="Q52" s="387"/>
    </row>
    <row r="53" spans="1:17" ht="16.5" customHeight="1" x14ac:dyDescent="0.15">
      <c r="A53" s="9"/>
      <c r="B53" s="101"/>
      <c r="C53" s="380"/>
      <c r="D53" s="381"/>
      <c r="E53" s="382"/>
      <c r="F53" s="383"/>
      <c r="G53" s="383"/>
      <c r="H53" s="383"/>
      <c r="I53" s="383"/>
      <c r="J53" s="383"/>
      <c r="K53" s="384"/>
      <c r="L53" s="98"/>
      <c r="M53" s="93"/>
      <c r="N53" s="129"/>
      <c r="O53" s="388"/>
      <c r="P53" s="389"/>
      <c r="Q53" s="390"/>
    </row>
    <row r="54" spans="1:17" x14ac:dyDescent="0.15">
      <c r="A54" s="9"/>
      <c r="B54" s="9"/>
      <c r="C54" s="83"/>
      <c r="D54" s="83"/>
      <c r="E54" s="83"/>
      <c r="F54" s="83"/>
      <c r="G54" s="83"/>
      <c r="H54" s="83"/>
      <c r="I54" s="83"/>
      <c r="J54" s="84"/>
      <c r="K54" s="83"/>
      <c r="L54" s="83"/>
      <c r="M54" s="83"/>
      <c r="N54" s="83"/>
      <c r="O54" s="83"/>
      <c r="P54" s="83"/>
      <c r="Q54" s="83"/>
    </row>
    <row r="55" spans="1:17" x14ac:dyDescent="0.15">
      <c r="A55" s="9"/>
      <c r="B55" s="373" t="s">
        <v>93</v>
      </c>
      <c r="C55" s="373"/>
      <c r="D55" s="373"/>
      <c r="E55" s="373"/>
      <c r="F55" s="83"/>
      <c r="G55" s="83"/>
      <c r="H55" s="83"/>
      <c r="I55" s="83"/>
      <c r="J55" s="84"/>
      <c r="K55" s="83"/>
      <c r="L55" s="83"/>
      <c r="M55" s="83"/>
      <c r="N55" s="83"/>
      <c r="O55" s="83"/>
      <c r="P55" s="83"/>
      <c r="Q55" s="83"/>
    </row>
    <row r="56" spans="1:17" x14ac:dyDescent="0.15">
      <c r="A56" s="115"/>
      <c r="B56" s="374" t="s">
        <v>63</v>
      </c>
      <c r="C56" s="374"/>
      <c r="D56" s="374"/>
      <c r="E56" s="374"/>
      <c r="F56" s="374">
        <f>S56</f>
        <v>0</v>
      </c>
      <c r="G56" s="376" t="s">
        <v>14</v>
      </c>
      <c r="H56" s="132" t="s">
        <v>15</v>
      </c>
      <c r="I56" s="119">
        <f>BP54+SUM(BO54:BR54)</f>
        <v>0</v>
      </c>
      <c r="J56" s="117" t="s">
        <v>14</v>
      </c>
      <c r="K56" s="120" t="s">
        <v>89</v>
      </c>
      <c r="L56" s="119">
        <f>$BU$43</f>
        <v>0</v>
      </c>
      <c r="M56" s="118" t="s">
        <v>16</v>
      </c>
      <c r="N56" s="378" t="s">
        <v>91</v>
      </c>
      <c r="O56" s="374"/>
      <c r="P56" s="374">
        <f>S54</f>
        <v>0</v>
      </c>
      <c r="Q56" s="367" t="s">
        <v>84</v>
      </c>
    </row>
    <row r="57" spans="1:17" x14ac:dyDescent="0.15">
      <c r="A57" s="116"/>
      <c r="B57" s="375"/>
      <c r="C57" s="375"/>
      <c r="D57" s="375"/>
      <c r="E57" s="375"/>
      <c r="F57" s="375"/>
      <c r="G57" s="377"/>
      <c r="H57" s="122" t="s">
        <v>64</v>
      </c>
      <c r="I57" s="123">
        <f>SUM(BS54:BT54)</f>
        <v>0</v>
      </c>
      <c r="J57" s="124" t="s">
        <v>16</v>
      </c>
      <c r="K57" s="125" t="s">
        <v>40</v>
      </c>
      <c r="L57" s="126">
        <f>$BV$43</f>
        <v>0</v>
      </c>
      <c r="M57" s="127" t="s">
        <v>16</v>
      </c>
      <c r="N57" s="379"/>
      <c r="O57" s="375"/>
      <c r="P57" s="375"/>
      <c r="Q57" s="368"/>
    </row>
    <row r="58" spans="1:17" s="131" customFormat="1" x14ac:dyDescent="0.15"/>
  </sheetData>
  <sheetProtection sheet="1" objects="1" scenarios="1" selectLockedCells="1" selectUnlockedCells="1"/>
  <protectedRanges>
    <protectedRange password="CECB" sqref="E24 O24:P24 O25:Q25 B24:D25 E25:J25 G24:I24 K24:N25 O26:P53" name="範囲1_2_1"/>
    <protectedRange password="CECB" sqref="B22:Q22" name="範囲1_1_1_2"/>
    <protectedRange password="CECB" sqref="B23:Q23" name="範囲1_1_1_1_1"/>
    <protectedRange password="CECB" sqref="B15 B17 B18:E20 K17:K20 L18:L20" name="範囲1_1_1_2_1"/>
  </protectedRanges>
  <mergeCells count="115">
    <mergeCell ref="D20:E20"/>
    <mergeCell ref="F20:J20"/>
    <mergeCell ref="B22:O22"/>
    <mergeCell ref="P22:Q22"/>
    <mergeCell ref="B15:Q15"/>
    <mergeCell ref="B17:C17"/>
    <mergeCell ref="D17:J17"/>
    <mergeCell ref="B18:C20"/>
    <mergeCell ref="D18:E18"/>
    <mergeCell ref="F18:J18"/>
    <mergeCell ref="D19:E19"/>
    <mergeCell ref="F19:J19"/>
    <mergeCell ref="K17:L18"/>
    <mergeCell ref="M17:Q18"/>
    <mergeCell ref="M19:M20"/>
    <mergeCell ref="N19:Q20"/>
    <mergeCell ref="C26:D26"/>
    <mergeCell ref="E26:K26"/>
    <mergeCell ref="O26:Q26"/>
    <mergeCell ref="C27:D27"/>
    <mergeCell ref="E27:K27"/>
    <mergeCell ref="O27:Q27"/>
    <mergeCell ref="B23:Q23"/>
    <mergeCell ref="B24:B25"/>
    <mergeCell ref="C24:D25"/>
    <mergeCell ref="E24:K25"/>
    <mergeCell ref="L24:L25"/>
    <mergeCell ref="M24:N24"/>
    <mergeCell ref="O24:Q25"/>
    <mergeCell ref="C30:D30"/>
    <mergeCell ref="E30:K30"/>
    <mergeCell ref="O30:Q30"/>
    <mergeCell ref="C31:D31"/>
    <mergeCell ref="E31:K31"/>
    <mergeCell ref="O31:Q31"/>
    <mergeCell ref="C28:D28"/>
    <mergeCell ref="E28:K28"/>
    <mergeCell ref="O28:Q28"/>
    <mergeCell ref="C29:D29"/>
    <mergeCell ref="E29:K29"/>
    <mergeCell ref="O29:Q29"/>
    <mergeCell ref="C34:D34"/>
    <mergeCell ref="E34:K34"/>
    <mergeCell ref="O34:Q34"/>
    <mergeCell ref="C35:D35"/>
    <mergeCell ref="E35:K35"/>
    <mergeCell ref="O35:Q35"/>
    <mergeCell ref="C32:D32"/>
    <mergeCell ref="E32:K32"/>
    <mergeCell ref="O32:Q32"/>
    <mergeCell ref="C33:D33"/>
    <mergeCell ref="E33:K33"/>
    <mergeCell ref="O33:Q33"/>
    <mergeCell ref="C38:D38"/>
    <mergeCell ref="E38:K38"/>
    <mergeCell ref="O38:Q38"/>
    <mergeCell ref="C39:D39"/>
    <mergeCell ref="E39:K39"/>
    <mergeCell ref="O39:Q39"/>
    <mergeCell ref="C36:D36"/>
    <mergeCell ref="E36:K36"/>
    <mergeCell ref="O36:Q36"/>
    <mergeCell ref="C37:D37"/>
    <mergeCell ref="E37:K37"/>
    <mergeCell ref="O37:Q37"/>
    <mergeCell ref="C42:D42"/>
    <mergeCell ref="E42:K42"/>
    <mergeCell ref="O42:Q42"/>
    <mergeCell ref="C43:D43"/>
    <mergeCell ref="E43:K43"/>
    <mergeCell ref="O43:Q43"/>
    <mergeCell ref="C40:D40"/>
    <mergeCell ref="E40:K40"/>
    <mergeCell ref="O40:Q40"/>
    <mergeCell ref="C41:D41"/>
    <mergeCell ref="E41:K41"/>
    <mergeCell ref="O41:Q41"/>
    <mergeCell ref="E49:K49"/>
    <mergeCell ref="O49:Q49"/>
    <mergeCell ref="C46:D46"/>
    <mergeCell ref="E46:K46"/>
    <mergeCell ref="O46:Q46"/>
    <mergeCell ref="C47:D47"/>
    <mergeCell ref="E47:K47"/>
    <mergeCell ref="O47:Q47"/>
    <mergeCell ref="C44:D44"/>
    <mergeCell ref="E44:K44"/>
    <mergeCell ref="O44:Q44"/>
    <mergeCell ref="C45:D45"/>
    <mergeCell ref="E45:K45"/>
    <mergeCell ref="O45:Q45"/>
    <mergeCell ref="Q56:Q57"/>
    <mergeCell ref="K19:L20"/>
    <mergeCell ref="B55:E55"/>
    <mergeCell ref="B56:E57"/>
    <mergeCell ref="F56:F57"/>
    <mergeCell ref="G56:G57"/>
    <mergeCell ref="N56:O57"/>
    <mergeCell ref="P56:P57"/>
    <mergeCell ref="C52:D52"/>
    <mergeCell ref="E52:K52"/>
    <mergeCell ref="O52:Q52"/>
    <mergeCell ref="C53:D53"/>
    <mergeCell ref="E53:K53"/>
    <mergeCell ref="O53:Q53"/>
    <mergeCell ref="C50:D50"/>
    <mergeCell ref="E50:K50"/>
    <mergeCell ref="O50:Q50"/>
    <mergeCell ref="C51:D51"/>
    <mergeCell ref="E51:K51"/>
    <mergeCell ref="O51:Q51"/>
    <mergeCell ref="C48:D48"/>
    <mergeCell ref="E48:K48"/>
    <mergeCell ref="O48:Q48"/>
    <mergeCell ref="C49:D49"/>
  </mergeCells>
  <phoneticPr fontId="10"/>
  <conditionalFormatting sqref="M26:M32 M34:M53">
    <cfRule type="cellIs" dxfId="275" priority="3" stopIfTrue="1" operator="between">
      <formula>"①"</formula>
      <formula>"⑧"</formula>
    </cfRule>
    <cfRule type="cellIs" dxfId="274" priority="4" stopIfTrue="1" operator="equal">
      <formula>"①+②③"</formula>
    </cfRule>
  </conditionalFormatting>
  <conditionalFormatting sqref="M33">
    <cfRule type="cellIs" dxfId="273" priority="1" stopIfTrue="1" operator="between">
      <formula>"①"</formula>
      <formula>"⑧"</formula>
    </cfRule>
    <cfRule type="cellIs" dxfId="272" priority="2" stopIfTrue="1" operator="equal">
      <formula>"①+②③"</formula>
    </cfRule>
  </conditionalFormatting>
  <pageMargins left="0.78740157480314965" right="0.55118110236220474" top="0.51181102362204722" bottom="0.51181102362204722" header="0.31496062992125984" footer="0.35433070866141736"/>
  <pageSetup paperSize="9" scale="79" orientation="portrait" horizontalDpi="300" verticalDpi="300"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38"/>
  <sheetViews>
    <sheetView showGridLines="0" view="pageBreakPreview" zoomScaleNormal="100" zoomScaleSheetLayoutView="100" workbookViewId="0">
      <selection activeCell="C2" sqref="C1:N1048576"/>
    </sheetView>
  </sheetViews>
  <sheetFormatPr defaultRowHeight="13.5" x14ac:dyDescent="0.15"/>
  <cols>
    <col min="1" max="1" width="24.625" customWidth="1"/>
    <col min="2" max="2" width="15.75" customWidth="1"/>
    <col min="3" max="14" width="9.5" customWidth="1"/>
  </cols>
  <sheetData>
    <row r="1" spans="1:18" s="134" customFormat="1" ht="22.5" customHeight="1" x14ac:dyDescent="0.15">
      <c r="A1"/>
      <c r="B1" s="453" t="s">
        <v>168</v>
      </c>
      <c r="C1" s="453"/>
      <c r="D1" s="453"/>
      <c r="E1" s="453"/>
      <c r="F1" s="453"/>
      <c r="G1" s="453"/>
      <c r="H1" s="453"/>
      <c r="I1" s="453"/>
      <c r="J1" s="453"/>
      <c r="K1" s="453"/>
      <c r="L1" s="453"/>
      <c r="M1" s="453"/>
      <c r="N1" s="453"/>
      <c r="O1"/>
      <c r="P1"/>
      <c r="Q1"/>
      <c r="R1"/>
    </row>
    <row r="2" spans="1:18" ht="36.75" customHeight="1" x14ac:dyDescent="0.15">
      <c r="B2" t="s">
        <v>271</v>
      </c>
    </row>
    <row r="3" spans="1:18" ht="9" customHeight="1" x14ac:dyDescent="0.15"/>
    <row r="4" spans="1:18" s="136" customFormat="1" ht="18.75" customHeight="1" x14ac:dyDescent="0.15">
      <c r="A4"/>
      <c r="B4" s="135" t="s">
        <v>169</v>
      </c>
      <c r="C4" s="454" t="s">
        <v>170</v>
      </c>
      <c r="D4" s="454"/>
      <c r="E4" s="454"/>
      <c r="F4" s="454" t="s">
        <v>171</v>
      </c>
      <c r="G4" s="454"/>
      <c r="H4" s="454"/>
      <c r="I4" s="454" t="s">
        <v>172</v>
      </c>
      <c r="J4" s="454"/>
      <c r="K4" s="454"/>
      <c r="L4" s="454" t="s">
        <v>173</v>
      </c>
      <c r="M4" s="454"/>
      <c r="N4" s="454"/>
      <c r="O4"/>
      <c r="P4"/>
      <c r="Q4"/>
      <c r="R4"/>
    </row>
    <row r="5" spans="1:18" s="136" customFormat="1" ht="10.5" customHeight="1" x14ac:dyDescent="0.15">
      <c r="A5"/>
      <c r="B5" s="241"/>
      <c r="C5" s="450" t="s">
        <v>246</v>
      </c>
      <c r="D5" s="451"/>
      <c r="E5" s="452"/>
      <c r="F5" s="450" t="s">
        <v>246</v>
      </c>
      <c r="G5" s="451"/>
      <c r="H5" s="452"/>
      <c r="I5" s="450" t="s">
        <v>246</v>
      </c>
      <c r="J5" s="451"/>
      <c r="K5" s="452"/>
      <c r="L5" s="450" t="s">
        <v>246</v>
      </c>
      <c r="M5" s="451"/>
      <c r="N5" s="452"/>
      <c r="O5"/>
      <c r="P5"/>
      <c r="Q5"/>
      <c r="R5"/>
    </row>
    <row r="6" spans="1:18" s="136" customFormat="1" ht="10.5" customHeight="1" x14ac:dyDescent="0.15">
      <c r="A6"/>
      <c r="B6" s="241"/>
      <c r="C6" s="450" t="s">
        <v>247</v>
      </c>
      <c r="D6" s="451"/>
      <c r="E6" s="452"/>
      <c r="F6" s="450" t="s">
        <v>247</v>
      </c>
      <c r="G6" s="451"/>
      <c r="H6" s="452"/>
      <c r="I6" s="450" t="s">
        <v>247</v>
      </c>
      <c r="J6" s="451"/>
      <c r="K6" s="452"/>
      <c r="L6" s="450" t="s">
        <v>247</v>
      </c>
      <c r="M6" s="451"/>
      <c r="N6" s="452"/>
      <c r="O6"/>
      <c r="P6"/>
      <c r="Q6"/>
      <c r="R6"/>
    </row>
    <row r="7" spans="1:18" s="136" customFormat="1" ht="10.5" customHeight="1" x14ac:dyDescent="0.15">
      <c r="A7"/>
      <c r="B7" s="241"/>
      <c r="C7" s="450" t="s">
        <v>248</v>
      </c>
      <c r="D7" s="451"/>
      <c r="E7" s="452"/>
      <c r="F7" s="450" t="s">
        <v>248</v>
      </c>
      <c r="G7" s="451"/>
      <c r="H7" s="452"/>
      <c r="I7" s="450" t="s">
        <v>248</v>
      </c>
      <c r="J7" s="451"/>
      <c r="K7" s="452"/>
      <c r="L7" s="450" t="s">
        <v>248</v>
      </c>
      <c r="M7" s="451"/>
      <c r="N7" s="452"/>
      <c r="O7"/>
      <c r="P7"/>
      <c r="Q7"/>
      <c r="R7"/>
    </row>
    <row r="8" spans="1:18" s="134" customFormat="1" ht="13.5" customHeight="1" x14ac:dyDescent="0.15">
      <c r="A8"/>
      <c r="B8" s="471" t="s">
        <v>174</v>
      </c>
      <c r="C8" s="450" t="s">
        <v>249</v>
      </c>
      <c r="D8" s="451"/>
      <c r="E8" s="452"/>
      <c r="F8" s="450" t="s">
        <v>249</v>
      </c>
      <c r="G8" s="451"/>
      <c r="H8" s="452"/>
      <c r="I8" s="450" t="s">
        <v>249</v>
      </c>
      <c r="J8" s="451"/>
      <c r="K8" s="452"/>
      <c r="L8" s="450" t="s">
        <v>249</v>
      </c>
      <c r="M8" s="451"/>
      <c r="N8" s="452"/>
      <c r="O8"/>
      <c r="P8"/>
      <c r="Q8"/>
      <c r="R8"/>
    </row>
    <row r="9" spans="1:18" s="134" customFormat="1" x14ac:dyDescent="0.15">
      <c r="A9"/>
      <c r="B9" s="471"/>
      <c r="C9" s="450" t="s">
        <v>175</v>
      </c>
      <c r="D9" s="451"/>
      <c r="E9" s="452"/>
      <c r="F9" s="450" t="s">
        <v>175</v>
      </c>
      <c r="G9" s="451"/>
      <c r="H9" s="452"/>
      <c r="I9" s="450" t="s">
        <v>175</v>
      </c>
      <c r="J9" s="451"/>
      <c r="K9" s="452"/>
      <c r="L9" s="450" t="s">
        <v>175</v>
      </c>
      <c r="M9" s="451"/>
      <c r="N9" s="452"/>
      <c r="O9"/>
      <c r="P9"/>
      <c r="Q9"/>
      <c r="R9"/>
    </row>
    <row r="10" spans="1:18" s="134" customFormat="1" x14ac:dyDescent="0.15">
      <c r="A10"/>
      <c r="B10" s="471"/>
      <c r="C10" s="455"/>
      <c r="D10" s="456"/>
      <c r="E10" s="457"/>
      <c r="F10" s="455"/>
      <c r="G10" s="456"/>
      <c r="H10" s="457"/>
      <c r="I10" s="455"/>
      <c r="J10" s="456"/>
      <c r="K10" s="457"/>
      <c r="L10" s="455"/>
      <c r="M10" s="456"/>
      <c r="N10" s="457"/>
      <c r="O10"/>
      <c r="P10"/>
      <c r="Q10"/>
      <c r="R10"/>
    </row>
    <row r="11" spans="1:18" s="134" customFormat="1" x14ac:dyDescent="0.15">
      <c r="A11"/>
      <c r="B11" s="471"/>
      <c r="C11" s="450" t="s">
        <v>250</v>
      </c>
      <c r="D11" s="451"/>
      <c r="E11" s="452"/>
      <c r="F11" s="450" t="s">
        <v>250</v>
      </c>
      <c r="G11" s="451"/>
      <c r="H11" s="452"/>
      <c r="I11" s="450" t="s">
        <v>250</v>
      </c>
      <c r="J11" s="451"/>
      <c r="K11" s="452"/>
      <c r="L11" s="450" t="s">
        <v>250</v>
      </c>
      <c r="M11" s="451"/>
      <c r="N11" s="452"/>
      <c r="O11"/>
      <c r="P11"/>
      <c r="Q11"/>
      <c r="R11"/>
    </row>
    <row r="12" spans="1:18" s="134" customFormat="1" x14ac:dyDescent="0.15">
      <c r="A12"/>
      <c r="B12" s="471"/>
      <c r="C12" s="450" t="s">
        <v>176</v>
      </c>
      <c r="D12" s="451"/>
      <c r="E12" s="452"/>
      <c r="F12" s="450" t="s">
        <v>176</v>
      </c>
      <c r="G12" s="451"/>
      <c r="H12" s="452"/>
      <c r="I12" s="450" t="s">
        <v>176</v>
      </c>
      <c r="J12" s="451"/>
      <c r="K12" s="452"/>
      <c r="L12" s="450" t="s">
        <v>176</v>
      </c>
      <c r="M12" s="451"/>
      <c r="N12" s="452"/>
      <c r="O12"/>
      <c r="P12"/>
      <c r="Q12"/>
      <c r="R12"/>
    </row>
    <row r="13" spans="1:18" s="134" customFormat="1" x14ac:dyDescent="0.15">
      <c r="A13"/>
      <c r="B13" s="471"/>
      <c r="C13" s="455"/>
      <c r="D13" s="456"/>
      <c r="E13" s="457"/>
      <c r="F13" s="455"/>
      <c r="G13" s="456"/>
      <c r="H13" s="457"/>
      <c r="I13" s="455"/>
      <c r="J13" s="456"/>
      <c r="K13" s="457"/>
      <c r="L13" s="455"/>
      <c r="M13" s="456"/>
      <c r="N13" s="457"/>
      <c r="O13"/>
      <c r="P13"/>
      <c r="Q13"/>
      <c r="R13"/>
    </row>
    <row r="14" spans="1:18" s="134" customFormat="1" x14ac:dyDescent="0.15">
      <c r="A14"/>
      <c r="B14" s="471"/>
      <c r="C14" s="461" t="s">
        <v>251</v>
      </c>
      <c r="D14" s="462"/>
      <c r="E14" s="463"/>
      <c r="F14" s="461" t="s">
        <v>251</v>
      </c>
      <c r="G14" s="462"/>
      <c r="H14" s="463"/>
      <c r="I14" s="461" t="s">
        <v>251</v>
      </c>
      <c r="J14" s="462"/>
      <c r="K14" s="463"/>
      <c r="L14" s="461" t="s">
        <v>251</v>
      </c>
      <c r="M14" s="462"/>
      <c r="N14" s="463"/>
      <c r="O14"/>
      <c r="P14"/>
      <c r="Q14"/>
      <c r="R14"/>
    </row>
    <row r="15" spans="1:18" s="134" customFormat="1" x14ac:dyDescent="0.15">
      <c r="A15"/>
      <c r="B15" s="471"/>
      <c r="C15" s="461" t="s">
        <v>252</v>
      </c>
      <c r="D15" s="462"/>
      <c r="E15" s="463"/>
      <c r="F15" s="461" t="s">
        <v>252</v>
      </c>
      <c r="G15" s="462"/>
      <c r="H15" s="463"/>
      <c r="I15" s="461" t="s">
        <v>252</v>
      </c>
      <c r="J15" s="462"/>
      <c r="K15" s="463"/>
      <c r="L15" s="461" t="s">
        <v>252</v>
      </c>
      <c r="M15" s="462"/>
      <c r="N15" s="463"/>
      <c r="O15"/>
      <c r="P15"/>
      <c r="Q15"/>
      <c r="R15"/>
    </row>
    <row r="16" spans="1:18" s="134" customFormat="1" ht="88.5" customHeight="1" x14ac:dyDescent="0.15">
      <c r="A16"/>
      <c r="B16" s="471"/>
      <c r="C16" s="458" t="s">
        <v>253</v>
      </c>
      <c r="D16" s="459"/>
      <c r="E16" s="460"/>
      <c r="F16" s="458" t="s">
        <v>253</v>
      </c>
      <c r="G16" s="459"/>
      <c r="H16" s="460"/>
      <c r="I16" s="458" t="s">
        <v>253</v>
      </c>
      <c r="J16" s="459"/>
      <c r="K16" s="460"/>
      <c r="L16" s="458" t="s">
        <v>253</v>
      </c>
      <c r="M16" s="459"/>
      <c r="N16" s="460"/>
      <c r="O16"/>
      <c r="P16"/>
      <c r="Q16"/>
      <c r="R16"/>
    </row>
    <row r="17" spans="1:18" s="134" customFormat="1" x14ac:dyDescent="0.15">
      <c r="A17"/>
      <c r="B17" s="471"/>
      <c r="C17" s="450" t="s">
        <v>177</v>
      </c>
      <c r="D17" s="451"/>
      <c r="E17" s="452"/>
      <c r="F17" s="450" t="s">
        <v>177</v>
      </c>
      <c r="G17" s="451"/>
      <c r="H17" s="452"/>
      <c r="I17" s="450" t="s">
        <v>177</v>
      </c>
      <c r="J17" s="451"/>
      <c r="K17" s="452"/>
      <c r="L17" s="450" t="s">
        <v>177</v>
      </c>
      <c r="M17" s="451"/>
      <c r="N17" s="452"/>
      <c r="O17"/>
      <c r="P17"/>
      <c r="Q17"/>
      <c r="R17"/>
    </row>
    <row r="18" spans="1:18" s="134" customFormat="1" x14ac:dyDescent="0.15">
      <c r="A18"/>
      <c r="B18" s="471"/>
      <c r="C18" s="455"/>
      <c r="D18" s="456"/>
      <c r="E18" s="457"/>
      <c r="F18" s="455"/>
      <c r="G18" s="456"/>
      <c r="H18" s="457"/>
      <c r="I18" s="455"/>
      <c r="J18" s="456"/>
      <c r="K18" s="457"/>
      <c r="L18" s="455"/>
      <c r="M18" s="456"/>
      <c r="N18" s="457"/>
      <c r="O18"/>
      <c r="P18"/>
      <c r="Q18"/>
      <c r="R18"/>
    </row>
    <row r="19" spans="1:18" s="134" customFormat="1" x14ac:dyDescent="0.15">
      <c r="A19"/>
      <c r="B19" s="471"/>
      <c r="C19" s="450" t="s">
        <v>254</v>
      </c>
      <c r="D19" s="451"/>
      <c r="E19" s="452"/>
      <c r="F19" s="450" t="s">
        <v>254</v>
      </c>
      <c r="G19" s="451"/>
      <c r="H19" s="452"/>
      <c r="I19" s="450" t="s">
        <v>254</v>
      </c>
      <c r="J19" s="451"/>
      <c r="K19" s="452"/>
      <c r="L19" s="450" t="s">
        <v>254</v>
      </c>
      <c r="M19" s="451"/>
      <c r="N19" s="452"/>
      <c r="O19"/>
      <c r="P19"/>
      <c r="Q19"/>
      <c r="R19"/>
    </row>
    <row r="20" spans="1:18" s="134" customFormat="1" x14ac:dyDescent="0.15">
      <c r="A20"/>
      <c r="B20" s="471"/>
      <c r="C20" s="450" t="s">
        <v>178</v>
      </c>
      <c r="D20" s="451"/>
      <c r="E20" s="452"/>
      <c r="F20" s="450" t="s">
        <v>178</v>
      </c>
      <c r="G20" s="451"/>
      <c r="H20" s="452"/>
      <c r="I20" s="450" t="s">
        <v>178</v>
      </c>
      <c r="J20" s="451"/>
      <c r="K20" s="452"/>
      <c r="L20" s="450" t="s">
        <v>178</v>
      </c>
      <c r="M20" s="451"/>
      <c r="N20" s="452"/>
      <c r="O20"/>
      <c r="P20"/>
      <c r="Q20"/>
      <c r="R20"/>
    </row>
    <row r="21" spans="1:18" s="134" customFormat="1" x14ac:dyDescent="0.15">
      <c r="A21"/>
      <c r="B21" s="471"/>
      <c r="C21" s="455"/>
      <c r="D21" s="456"/>
      <c r="E21" s="457"/>
      <c r="F21" s="455"/>
      <c r="G21" s="456"/>
      <c r="H21" s="457"/>
      <c r="I21" s="455"/>
      <c r="J21" s="456"/>
      <c r="K21" s="457"/>
      <c r="L21" s="455"/>
      <c r="M21" s="456"/>
      <c r="N21" s="457"/>
      <c r="O21"/>
      <c r="P21"/>
      <c r="Q21"/>
      <c r="R21"/>
    </row>
    <row r="22" spans="1:18" s="134" customFormat="1" x14ac:dyDescent="0.15">
      <c r="A22"/>
      <c r="B22" s="471"/>
      <c r="C22" s="450" t="s">
        <v>255</v>
      </c>
      <c r="D22" s="451"/>
      <c r="E22" s="452"/>
      <c r="F22" s="450" t="s">
        <v>255</v>
      </c>
      <c r="G22" s="451"/>
      <c r="H22" s="452"/>
      <c r="I22" s="450" t="s">
        <v>255</v>
      </c>
      <c r="J22" s="451"/>
      <c r="K22" s="452"/>
      <c r="L22" s="450" t="s">
        <v>255</v>
      </c>
      <c r="M22" s="451"/>
      <c r="N22" s="452"/>
      <c r="O22"/>
      <c r="P22"/>
      <c r="Q22"/>
      <c r="R22"/>
    </row>
    <row r="23" spans="1:18" s="134" customFormat="1" x14ac:dyDescent="0.15">
      <c r="A23"/>
      <c r="B23" s="471"/>
      <c r="C23" s="450" t="s">
        <v>179</v>
      </c>
      <c r="D23" s="451"/>
      <c r="E23" s="452"/>
      <c r="F23" s="450" t="s">
        <v>179</v>
      </c>
      <c r="G23" s="451"/>
      <c r="H23" s="452"/>
      <c r="I23" s="450" t="s">
        <v>179</v>
      </c>
      <c r="J23" s="451"/>
      <c r="K23" s="452"/>
      <c r="L23" s="450" t="s">
        <v>179</v>
      </c>
      <c r="M23" s="451"/>
      <c r="N23" s="452"/>
      <c r="O23"/>
      <c r="P23"/>
      <c r="Q23"/>
      <c r="R23"/>
    </row>
    <row r="24" spans="1:18" s="134" customFormat="1" x14ac:dyDescent="0.15">
      <c r="A24"/>
      <c r="B24" s="137"/>
      <c r="C24" s="455"/>
      <c r="D24" s="456"/>
      <c r="E24" s="457"/>
      <c r="F24" s="455"/>
      <c r="G24" s="456"/>
      <c r="H24" s="457"/>
      <c r="I24" s="455"/>
      <c r="J24" s="456"/>
      <c r="K24" s="457"/>
      <c r="L24" s="455"/>
      <c r="M24" s="456"/>
      <c r="N24" s="457"/>
      <c r="O24"/>
      <c r="P24"/>
      <c r="Q24"/>
      <c r="R24"/>
    </row>
    <row r="25" spans="1:18" x14ac:dyDescent="0.15">
      <c r="B25" s="464" t="s">
        <v>180</v>
      </c>
      <c r="C25" s="450" t="s">
        <v>256</v>
      </c>
      <c r="D25" s="451"/>
      <c r="E25" s="452"/>
      <c r="F25" s="451" t="s">
        <v>257</v>
      </c>
      <c r="G25" s="451"/>
      <c r="H25" s="451"/>
      <c r="I25" s="465" t="s">
        <v>258</v>
      </c>
      <c r="J25" s="466"/>
      <c r="K25" s="467"/>
      <c r="L25" s="468" t="s">
        <v>259</v>
      </c>
      <c r="M25" s="469"/>
      <c r="N25" s="470"/>
    </row>
    <row r="26" spans="1:18" x14ac:dyDescent="0.15">
      <c r="B26" s="464"/>
      <c r="C26" s="450" t="s">
        <v>260</v>
      </c>
      <c r="D26" s="451"/>
      <c r="E26" s="452"/>
      <c r="F26" s="270"/>
      <c r="G26" s="270"/>
      <c r="H26" s="270"/>
      <c r="I26" s="271"/>
      <c r="J26" s="272"/>
      <c r="K26" s="273"/>
      <c r="L26" s="274"/>
      <c r="M26" s="275"/>
      <c r="N26" s="276"/>
    </row>
    <row r="27" spans="1:18" x14ac:dyDescent="0.15">
      <c r="B27" s="464"/>
      <c r="C27" s="450" t="s">
        <v>181</v>
      </c>
      <c r="D27" s="451"/>
      <c r="E27" s="452"/>
      <c r="F27" s="451" t="s">
        <v>181</v>
      </c>
      <c r="G27" s="451"/>
      <c r="H27" s="451"/>
      <c r="I27" s="450" t="s">
        <v>181</v>
      </c>
      <c r="J27" s="451"/>
      <c r="K27" s="452"/>
      <c r="L27" s="450" t="s">
        <v>181</v>
      </c>
      <c r="M27" s="451"/>
      <c r="N27" s="452"/>
    </row>
    <row r="28" spans="1:18" x14ac:dyDescent="0.15">
      <c r="B28" s="464"/>
      <c r="C28" s="138"/>
      <c r="D28" s="139"/>
      <c r="E28" s="140"/>
      <c r="F28" s="138"/>
      <c r="G28" s="139"/>
      <c r="H28" s="140"/>
      <c r="I28" s="141"/>
      <c r="J28" s="142"/>
      <c r="K28" s="143"/>
      <c r="L28" s="141"/>
      <c r="M28" s="142"/>
      <c r="N28" s="143"/>
    </row>
    <row r="29" spans="1:18" x14ac:dyDescent="0.15">
      <c r="B29" s="464"/>
      <c r="C29" s="450" t="s">
        <v>261</v>
      </c>
      <c r="D29" s="451"/>
      <c r="E29" s="452"/>
      <c r="F29" s="451" t="s">
        <v>262</v>
      </c>
      <c r="G29" s="451"/>
      <c r="H29" s="451"/>
      <c r="I29" s="465" t="s">
        <v>263</v>
      </c>
      <c r="J29" s="466"/>
      <c r="K29" s="467"/>
      <c r="L29" s="468" t="s">
        <v>264</v>
      </c>
      <c r="M29" s="469"/>
      <c r="N29" s="470"/>
    </row>
    <row r="30" spans="1:18" x14ac:dyDescent="0.15">
      <c r="B30" s="464"/>
      <c r="C30" s="450" t="s">
        <v>265</v>
      </c>
      <c r="D30" s="451"/>
      <c r="E30" s="452"/>
      <c r="F30" s="270"/>
      <c r="G30" s="270"/>
      <c r="H30" s="270"/>
      <c r="I30" s="271"/>
      <c r="J30" s="272"/>
      <c r="K30" s="273"/>
      <c r="L30" s="274"/>
      <c r="M30" s="275"/>
      <c r="N30" s="276"/>
    </row>
    <row r="31" spans="1:18" x14ac:dyDescent="0.15">
      <c r="B31" s="464"/>
      <c r="C31" s="450" t="s">
        <v>182</v>
      </c>
      <c r="D31" s="451"/>
      <c r="E31" s="452"/>
      <c r="F31" s="451" t="s">
        <v>182</v>
      </c>
      <c r="G31" s="451"/>
      <c r="H31" s="451"/>
      <c r="I31" s="450" t="s">
        <v>182</v>
      </c>
      <c r="J31" s="451"/>
      <c r="K31" s="452"/>
      <c r="L31" s="450" t="s">
        <v>182</v>
      </c>
      <c r="M31" s="451"/>
      <c r="N31" s="452"/>
    </row>
    <row r="32" spans="1:18" x14ac:dyDescent="0.15">
      <c r="B32" s="144"/>
      <c r="C32" s="455"/>
      <c r="D32" s="456"/>
      <c r="E32" s="457"/>
      <c r="F32" s="455"/>
      <c r="G32" s="456"/>
      <c r="H32" s="457"/>
      <c r="I32" s="455"/>
      <c r="J32" s="456"/>
      <c r="K32" s="457"/>
      <c r="L32" s="455"/>
      <c r="M32" s="456"/>
      <c r="N32" s="457"/>
    </row>
    <row r="33" spans="1:14" x14ac:dyDescent="0.15">
      <c r="B33" s="472" t="s">
        <v>183</v>
      </c>
      <c r="C33" s="450" t="s">
        <v>184</v>
      </c>
      <c r="D33" s="451"/>
      <c r="E33" s="452"/>
      <c r="F33" s="450" t="s">
        <v>184</v>
      </c>
      <c r="G33" s="451"/>
      <c r="H33" s="452"/>
      <c r="I33" s="450" t="s">
        <v>184</v>
      </c>
      <c r="J33" s="451"/>
      <c r="K33" s="452"/>
      <c r="L33" s="450" t="s">
        <v>184</v>
      </c>
      <c r="M33" s="451"/>
      <c r="N33" s="452"/>
    </row>
    <row r="34" spans="1:14" x14ac:dyDescent="0.15">
      <c r="B34" s="472"/>
      <c r="C34" s="450" t="s">
        <v>185</v>
      </c>
      <c r="D34" s="451"/>
      <c r="E34" s="452"/>
      <c r="F34" s="451" t="s">
        <v>185</v>
      </c>
      <c r="G34" s="451"/>
      <c r="H34" s="451"/>
      <c r="I34" s="450" t="s">
        <v>185</v>
      </c>
      <c r="J34" s="451"/>
      <c r="K34" s="452"/>
      <c r="L34" s="450" t="s">
        <v>185</v>
      </c>
      <c r="M34" s="451"/>
      <c r="N34" s="452"/>
    </row>
    <row r="35" spans="1:14" x14ac:dyDescent="0.15">
      <c r="B35" s="145"/>
      <c r="C35" s="455"/>
      <c r="D35" s="456"/>
      <c r="E35" s="457"/>
      <c r="F35" s="456"/>
      <c r="G35" s="456"/>
      <c r="H35" s="456"/>
      <c r="I35" s="455"/>
      <c r="J35" s="456"/>
      <c r="K35" s="457"/>
      <c r="L35" s="455"/>
      <c r="M35" s="456"/>
      <c r="N35" s="457"/>
    </row>
    <row r="36" spans="1:14" ht="13.5" customHeight="1" x14ac:dyDescent="0.15">
      <c r="B36" s="472" t="s">
        <v>270</v>
      </c>
      <c r="C36" s="450" t="s">
        <v>266</v>
      </c>
      <c r="D36" s="451"/>
      <c r="E36" s="452"/>
      <c r="F36" s="450" t="s">
        <v>267</v>
      </c>
      <c r="G36" s="451"/>
      <c r="H36" s="452"/>
      <c r="I36" s="450" t="s">
        <v>267</v>
      </c>
      <c r="J36" s="451"/>
      <c r="K36" s="452"/>
      <c r="L36" s="450" t="s">
        <v>268</v>
      </c>
      <c r="M36" s="451"/>
      <c r="N36" s="452"/>
    </row>
    <row r="37" spans="1:14" x14ac:dyDescent="0.15">
      <c r="B37" s="476"/>
      <c r="C37" s="473" t="s">
        <v>269</v>
      </c>
      <c r="D37" s="474"/>
      <c r="E37" s="475"/>
      <c r="F37" s="473" t="s">
        <v>269</v>
      </c>
      <c r="G37" s="474"/>
      <c r="H37" s="475"/>
      <c r="I37" s="473" t="s">
        <v>269</v>
      </c>
      <c r="J37" s="474"/>
      <c r="K37" s="475"/>
      <c r="L37" s="473" t="s">
        <v>269</v>
      </c>
      <c r="M37" s="474"/>
      <c r="N37" s="475"/>
    </row>
    <row r="38" spans="1:14" x14ac:dyDescent="0.15">
      <c r="A38" s="73"/>
      <c r="B38" s="73"/>
    </row>
  </sheetData>
  <protectedRanges>
    <protectedRange password="CECB" sqref="C32:N32 C35:N35" name="範囲1_1_1_2"/>
    <protectedRange password="CECB" sqref="C28:E28" name="範囲1_4_1_1"/>
    <protectedRange password="CECB" sqref="F25:H26" name="範囲1_3_2_1"/>
    <protectedRange password="CECB" sqref="C25:E26" name="範囲1_5_1_1"/>
    <protectedRange password="CECB" sqref="C29:E30" name="範囲1_1_1_1_1"/>
    <protectedRange password="CECB" sqref="C5:N24" name="範囲1_3_1_1"/>
    <protectedRange password="CECB" sqref="C37:N37" name="範囲1_1_2_1_1"/>
  </protectedRanges>
  <mergeCells count="131">
    <mergeCell ref="F37:H37"/>
    <mergeCell ref="I37:K37"/>
    <mergeCell ref="L37:N37"/>
    <mergeCell ref="C35:E35"/>
    <mergeCell ref="F35:H35"/>
    <mergeCell ref="I35:K35"/>
    <mergeCell ref="L35:N35"/>
    <mergeCell ref="B36:B37"/>
    <mergeCell ref="C36:E36"/>
    <mergeCell ref="F36:H36"/>
    <mergeCell ref="I36:K36"/>
    <mergeCell ref="L36:N36"/>
    <mergeCell ref="C37:E37"/>
    <mergeCell ref="B33:B34"/>
    <mergeCell ref="C33:E33"/>
    <mergeCell ref="F33:H33"/>
    <mergeCell ref="I33:K33"/>
    <mergeCell ref="L33:N33"/>
    <mergeCell ref="C34:E34"/>
    <mergeCell ref="F34:H34"/>
    <mergeCell ref="I34:K34"/>
    <mergeCell ref="L34:N34"/>
    <mergeCell ref="C30:E30"/>
    <mergeCell ref="C31:E31"/>
    <mergeCell ref="F31:H31"/>
    <mergeCell ref="I31:K31"/>
    <mergeCell ref="L31:N31"/>
    <mergeCell ref="C32:E32"/>
    <mergeCell ref="F32:H32"/>
    <mergeCell ref="I32:K32"/>
    <mergeCell ref="L32:N32"/>
    <mergeCell ref="F27:H27"/>
    <mergeCell ref="I27:K27"/>
    <mergeCell ref="L27:N27"/>
    <mergeCell ref="C29:E29"/>
    <mergeCell ref="F29:H29"/>
    <mergeCell ref="I29:K29"/>
    <mergeCell ref="L29:N29"/>
    <mergeCell ref="C24:E24"/>
    <mergeCell ref="F24:H24"/>
    <mergeCell ref="I24:K24"/>
    <mergeCell ref="L24:N24"/>
    <mergeCell ref="B25:B31"/>
    <mergeCell ref="C25:E25"/>
    <mergeCell ref="F25:H25"/>
    <mergeCell ref="I25:K25"/>
    <mergeCell ref="L25:N25"/>
    <mergeCell ref="C26:E26"/>
    <mergeCell ref="C22:E22"/>
    <mergeCell ref="F22:H22"/>
    <mergeCell ref="I22:K22"/>
    <mergeCell ref="L22:N22"/>
    <mergeCell ref="C23:E23"/>
    <mergeCell ref="F23:H23"/>
    <mergeCell ref="I23:K23"/>
    <mergeCell ref="L23:N23"/>
    <mergeCell ref="B8:B23"/>
    <mergeCell ref="C8:E8"/>
    <mergeCell ref="F8:H8"/>
    <mergeCell ref="I8:K8"/>
    <mergeCell ref="L8:N8"/>
    <mergeCell ref="C9:E9"/>
    <mergeCell ref="F9:H9"/>
    <mergeCell ref="I9:K9"/>
    <mergeCell ref="L9:N9"/>
    <mergeCell ref="C27:E27"/>
    <mergeCell ref="C20:E20"/>
    <mergeCell ref="F20:H20"/>
    <mergeCell ref="I20:K20"/>
    <mergeCell ref="L20:N20"/>
    <mergeCell ref="C21:E21"/>
    <mergeCell ref="F21:H21"/>
    <mergeCell ref="I21:K21"/>
    <mergeCell ref="L21:N21"/>
    <mergeCell ref="C18:E18"/>
    <mergeCell ref="F18:H18"/>
    <mergeCell ref="I18:K18"/>
    <mergeCell ref="L18:N18"/>
    <mergeCell ref="C19:E19"/>
    <mergeCell ref="F19:H19"/>
    <mergeCell ref="I19:K19"/>
    <mergeCell ref="L19:N19"/>
    <mergeCell ref="C16:E16"/>
    <mergeCell ref="F16:H16"/>
    <mergeCell ref="I16:K16"/>
    <mergeCell ref="L16:N16"/>
    <mergeCell ref="C17:E17"/>
    <mergeCell ref="F17:H17"/>
    <mergeCell ref="I17:K17"/>
    <mergeCell ref="L17:N17"/>
    <mergeCell ref="C14:E14"/>
    <mergeCell ref="F14:H14"/>
    <mergeCell ref="I14:K14"/>
    <mergeCell ref="L14:N14"/>
    <mergeCell ref="C15:E15"/>
    <mergeCell ref="F15:H15"/>
    <mergeCell ref="I15:K15"/>
    <mergeCell ref="L15:N15"/>
    <mergeCell ref="C12:E12"/>
    <mergeCell ref="F12:H12"/>
    <mergeCell ref="I12:K12"/>
    <mergeCell ref="L12:N12"/>
    <mergeCell ref="C13:E13"/>
    <mergeCell ref="F13:H13"/>
    <mergeCell ref="I13:K13"/>
    <mergeCell ref="L13:N13"/>
    <mergeCell ref="F10:H10"/>
    <mergeCell ref="I10:K10"/>
    <mergeCell ref="L10:N10"/>
    <mergeCell ref="C11:E11"/>
    <mergeCell ref="F11:H11"/>
    <mergeCell ref="I11:K11"/>
    <mergeCell ref="L11:N11"/>
    <mergeCell ref="C10:E10"/>
    <mergeCell ref="C6:E6"/>
    <mergeCell ref="F6:H6"/>
    <mergeCell ref="I6:K6"/>
    <mergeCell ref="L6:N6"/>
    <mergeCell ref="C7:E7"/>
    <mergeCell ref="F7:H7"/>
    <mergeCell ref="I7:K7"/>
    <mergeCell ref="L7:N7"/>
    <mergeCell ref="B1:N1"/>
    <mergeCell ref="C4:E4"/>
    <mergeCell ref="F4:H4"/>
    <mergeCell ref="I4:K4"/>
    <mergeCell ref="L4:N4"/>
    <mergeCell ref="C5:E5"/>
    <mergeCell ref="F5:H5"/>
    <mergeCell ref="I5:K5"/>
    <mergeCell ref="L5:N5"/>
  </mergeCells>
  <phoneticPr fontId="10"/>
  <pageMargins left="0.7" right="0.7" top="0.75" bottom="0.75" header="0.3" footer="0.3"/>
  <pageSetup paperSize="9" scale="85"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51"/>
  <sheetViews>
    <sheetView showGridLines="0" tabSelected="1" showWhiteSpace="0" view="pageBreakPreview" zoomScaleNormal="85" zoomScaleSheetLayoutView="100" workbookViewId="0">
      <selection activeCell="A31" sqref="A31"/>
    </sheetView>
  </sheetViews>
  <sheetFormatPr defaultColWidth="9" defaultRowHeight="13.5" x14ac:dyDescent="0.15"/>
  <cols>
    <col min="1" max="1" width="3.5" style="146" customWidth="1"/>
    <col min="2" max="9" width="4" style="146" customWidth="1"/>
    <col min="10" max="11" width="8" style="146" customWidth="1"/>
    <col min="12" max="14" width="2.625" style="146" customWidth="1"/>
    <col min="15" max="16" width="4" style="146" customWidth="1"/>
    <col min="17" max="20" width="2.375" style="146" customWidth="1"/>
    <col min="21" max="23" width="4" style="146" customWidth="1"/>
    <col min="24" max="24" width="11.75" style="146" customWidth="1"/>
    <col min="25" max="32" width="7" style="146" customWidth="1"/>
    <col min="33" max="16384" width="9" style="146"/>
  </cols>
  <sheetData>
    <row r="1" spans="1:33" x14ac:dyDescent="0.15">
      <c r="A1" s="3" t="s">
        <v>59</v>
      </c>
      <c r="B1" s="1"/>
      <c r="C1" s="1"/>
      <c r="D1" s="1"/>
      <c r="E1" s="2"/>
      <c r="F1" s="2"/>
      <c r="G1" s="2"/>
      <c r="H1" s="2"/>
      <c r="I1" s="2"/>
      <c r="J1" s="2"/>
      <c r="K1" s="2"/>
      <c r="L1" s="2"/>
      <c r="M1" s="2"/>
      <c r="N1" s="2"/>
      <c r="O1" s="2"/>
      <c r="P1" s="2"/>
      <c r="Q1" s="2"/>
      <c r="R1" s="2"/>
      <c r="S1" s="2"/>
      <c r="T1" s="2"/>
      <c r="U1" s="2"/>
      <c r="V1" s="2"/>
      <c r="W1" s="2"/>
      <c r="X1" s="2"/>
    </row>
    <row r="2" spans="1:33" ht="14.25" x14ac:dyDescent="0.15">
      <c r="A2" s="4"/>
      <c r="B2" s="1"/>
      <c r="C2" s="1"/>
      <c r="D2" s="1"/>
      <c r="E2" s="2"/>
      <c r="F2" s="2"/>
      <c r="G2" s="2"/>
      <c r="H2" s="2"/>
      <c r="I2" s="2"/>
      <c r="J2" s="2"/>
      <c r="K2" s="2"/>
      <c r="L2" s="2"/>
      <c r="M2" s="2"/>
      <c r="N2" s="2"/>
      <c r="O2" s="2"/>
      <c r="P2" s="2"/>
      <c r="Q2" s="2"/>
      <c r="R2" s="2"/>
      <c r="S2" s="2"/>
      <c r="T2" s="2"/>
      <c r="U2" s="2"/>
      <c r="V2" s="2"/>
      <c r="W2" s="2"/>
      <c r="X2" s="2"/>
    </row>
    <row r="3" spans="1:33" ht="17.25" x14ac:dyDescent="0.15">
      <c r="A3" s="281" t="s">
        <v>243</v>
      </c>
      <c r="B3" s="281"/>
      <c r="C3" s="281"/>
      <c r="D3" s="281"/>
      <c r="E3" s="281"/>
      <c r="F3" s="281"/>
      <c r="G3" s="281"/>
      <c r="H3" s="281"/>
      <c r="I3" s="281"/>
      <c r="J3" s="281"/>
      <c r="K3" s="281"/>
      <c r="L3" s="281"/>
      <c r="M3" s="281"/>
      <c r="N3" s="281"/>
      <c r="O3" s="281"/>
      <c r="P3" s="281"/>
      <c r="Q3" s="281"/>
      <c r="R3" s="281"/>
      <c r="S3" s="281"/>
      <c r="T3" s="281"/>
      <c r="U3" s="281"/>
      <c r="V3" s="281"/>
      <c r="W3" s="281"/>
      <c r="X3" s="147"/>
    </row>
    <row r="4" spans="1:33" x14ac:dyDescent="0.15">
      <c r="A4" s="2"/>
      <c r="B4" s="1"/>
      <c r="C4" s="1"/>
      <c r="D4" s="1"/>
      <c r="E4" s="2"/>
      <c r="F4" s="2"/>
      <c r="G4" s="2"/>
      <c r="H4" s="2"/>
      <c r="I4" s="2"/>
      <c r="J4" s="2"/>
      <c r="K4" s="2"/>
      <c r="L4" s="2"/>
      <c r="M4" s="2"/>
      <c r="N4" s="2"/>
      <c r="O4" s="2"/>
      <c r="P4" s="2"/>
      <c r="Q4" s="2"/>
      <c r="R4" s="2"/>
      <c r="S4" s="2"/>
      <c r="T4" s="2"/>
      <c r="U4" s="2"/>
      <c r="V4" s="2"/>
      <c r="W4" s="2"/>
      <c r="X4" s="2"/>
    </row>
    <row r="5" spans="1:33" ht="18.75" customHeight="1" x14ac:dyDescent="0.15">
      <c r="A5" s="282" t="s">
        <v>0</v>
      </c>
      <c r="B5" s="283"/>
      <c r="C5" s="290" t="s">
        <v>238</v>
      </c>
      <c r="D5" s="290"/>
      <c r="E5" s="290"/>
      <c r="F5" s="290"/>
      <c r="G5" s="290"/>
      <c r="H5" s="290"/>
      <c r="I5" s="290"/>
      <c r="J5" s="291"/>
      <c r="K5" s="292" t="s">
        <v>1</v>
      </c>
      <c r="L5" s="293"/>
      <c r="M5" s="293"/>
      <c r="N5" s="293"/>
      <c r="O5" s="482" t="s">
        <v>232</v>
      </c>
      <c r="P5" s="482"/>
      <c r="Q5" s="482"/>
      <c r="R5" s="482"/>
      <c r="S5" s="482"/>
      <c r="T5" s="482"/>
      <c r="U5" s="482"/>
      <c r="V5" s="482"/>
      <c r="W5" s="483"/>
      <c r="X5" s="234"/>
    </row>
    <row r="6" spans="1:33" ht="18.75" customHeight="1" x14ac:dyDescent="0.15">
      <c r="A6" s="296" t="s">
        <v>2</v>
      </c>
      <c r="B6" s="299" t="s">
        <v>3</v>
      </c>
      <c r="C6" s="300"/>
      <c r="D6" s="221"/>
      <c r="E6" s="301" t="s">
        <v>239</v>
      </c>
      <c r="F6" s="301"/>
      <c r="G6" s="301"/>
      <c r="H6" s="301"/>
      <c r="I6" s="301"/>
      <c r="J6" s="302"/>
      <c r="K6" s="294"/>
      <c r="L6" s="295"/>
      <c r="M6" s="295"/>
      <c r="N6" s="295"/>
      <c r="O6" s="484"/>
      <c r="P6" s="484"/>
      <c r="Q6" s="484"/>
      <c r="R6" s="484"/>
      <c r="S6" s="484"/>
      <c r="T6" s="484"/>
      <c r="U6" s="484"/>
      <c r="V6" s="484"/>
      <c r="W6" s="485"/>
      <c r="X6" s="234"/>
    </row>
    <row r="7" spans="1:33" ht="33" customHeight="1" x14ac:dyDescent="0.15">
      <c r="A7" s="297"/>
      <c r="B7" s="239" t="s">
        <v>187</v>
      </c>
      <c r="C7" s="477" t="s">
        <v>240</v>
      </c>
      <c r="D7" s="478"/>
      <c r="E7" s="303" t="s">
        <v>4</v>
      </c>
      <c r="F7" s="304"/>
      <c r="G7" s="305" t="s">
        <v>241</v>
      </c>
      <c r="H7" s="306"/>
      <c r="I7" s="306"/>
      <c r="J7" s="307"/>
      <c r="K7" s="308" t="s">
        <v>5</v>
      </c>
      <c r="L7" s="309"/>
      <c r="M7" s="309"/>
      <c r="N7" s="309"/>
      <c r="O7" s="286" t="s">
        <v>242</v>
      </c>
      <c r="P7" s="286"/>
      <c r="Q7" s="286"/>
      <c r="R7" s="286"/>
      <c r="S7" s="286"/>
      <c r="T7" s="286"/>
      <c r="U7" s="286"/>
      <c r="V7" s="286"/>
      <c r="W7" s="287"/>
      <c r="X7" s="148"/>
    </row>
    <row r="8" spans="1:33" ht="33" customHeight="1" x14ac:dyDescent="0.15">
      <c r="A8" s="298"/>
      <c r="B8" s="312" t="s">
        <v>199</v>
      </c>
      <c r="C8" s="313"/>
      <c r="D8" s="313"/>
      <c r="E8" s="313"/>
      <c r="F8" s="314"/>
      <c r="G8" s="479" t="s">
        <v>237</v>
      </c>
      <c r="H8" s="480"/>
      <c r="I8" s="480"/>
      <c r="J8" s="481"/>
      <c r="K8" s="310"/>
      <c r="L8" s="311"/>
      <c r="M8" s="311"/>
      <c r="N8" s="311"/>
      <c r="O8" s="288"/>
      <c r="P8" s="288"/>
      <c r="Q8" s="288"/>
      <c r="R8" s="288"/>
      <c r="S8" s="288"/>
      <c r="T8" s="288"/>
      <c r="U8" s="288"/>
      <c r="V8" s="288"/>
      <c r="W8" s="289"/>
      <c r="X8" s="67"/>
      <c r="Y8" s="486" t="s">
        <v>9</v>
      </c>
      <c r="Z8" s="486" t="s">
        <v>10</v>
      </c>
      <c r="AA8" s="486" t="s">
        <v>11</v>
      </c>
      <c r="AB8" s="486" t="s">
        <v>85</v>
      </c>
      <c r="AC8" s="486" t="s">
        <v>86</v>
      </c>
      <c r="AD8" s="486" t="s">
        <v>7</v>
      </c>
      <c r="AE8" s="486" t="s">
        <v>12</v>
      </c>
      <c r="AF8" s="486" t="s">
        <v>13</v>
      </c>
      <c r="AG8" s="68"/>
    </row>
    <row r="9" spans="1:33" ht="7.5" customHeight="1" x14ac:dyDescent="0.15">
      <c r="A9" s="5"/>
      <c r="B9" s="6"/>
      <c r="C9" s="6"/>
      <c r="D9" s="6"/>
      <c r="E9" s="5"/>
      <c r="F9" s="5"/>
      <c r="G9" s="5"/>
      <c r="H9" s="5"/>
      <c r="I9" s="5"/>
      <c r="J9" s="5"/>
      <c r="K9" s="5"/>
      <c r="L9" s="5"/>
      <c r="M9" s="5"/>
      <c r="N9" s="5"/>
      <c r="O9" s="5"/>
      <c r="P9" s="5"/>
      <c r="Q9" s="5"/>
      <c r="R9" s="5"/>
      <c r="S9" s="5"/>
      <c r="T9" s="5"/>
      <c r="U9" s="5"/>
      <c r="V9" s="5"/>
      <c r="W9" s="5"/>
      <c r="X9" s="67"/>
      <c r="Y9" s="486"/>
      <c r="Z9" s="486"/>
      <c r="AA9" s="486"/>
      <c r="AB9" s="486"/>
      <c r="AC9" s="486"/>
      <c r="AD9" s="486"/>
      <c r="AE9" s="486"/>
      <c r="AF9" s="486"/>
      <c r="AG9" s="68"/>
    </row>
    <row r="10" spans="1:33" ht="30" customHeight="1" x14ac:dyDescent="0.15">
      <c r="A10" s="7" t="s">
        <v>6</v>
      </c>
      <c r="B10" s="8"/>
      <c r="C10" s="133"/>
      <c r="D10" s="133"/>
      <c r="E10" s="315"/>
      <c r="F10" s="316"/>
      <c r="G10" s="316"/>
      <c r="H10" s="316"/>
      <c r="I10" s="316"/>
      <c r="J10" s="316"/>
      <c r="K10" s="316"/>
      <c r="L10" s="316"/>
      <c r="M10" s="316"/>
      <c r="N10" s="316"/>
      <c r="O10" s="316"/>
      <c r="P10" s="316"/>
      <c r="Q10" s="316"/>
      <c r="R10" s="316"/>
      <c r="S10" s="316"/>
      <c r="T10" s="316"/>
      <c r="U10" s="316"/>
      <c r="V10" s="316"/>
      <c r="W10" s="317"/>
      <c r="X10" s="67"/>
      <c r="Y10" s="486"/>
      <c r="Z10" s="486"/>
      <c r="AA10" s="486"/>
      <c r="AB10" s="486"/>
      <c r="AC10" s="486"/>
      <c r="AD10" s="486"/>
      <c r="AE10" s="486"/>
      <c r="AF10" s="486"/>
      <c r="AG10" s="68"/>
    </row>
    <row r="11" spans="1:33" ht="33.75" customHeight="1" x14ac:dyDescent="0.15">
      <c r="A11" s="318" t="s">
        <v>8</v>
      </c>
      <c r="B11" s="319"/>
      <c r="C11" s="319"/>
      <c r="D11" s="319"/>
      <c r="E11" s="319"/>
      <c r="F11" s="319"/>
      <c r="G11" s="319"/>
      <c r="H11" s="319"/>
      <c r="I11" s="319"/>
      <c r="J11" s="319"/>
      <c r="K11" s="319"/>
      <c r="L11" s="319"/>
      <c r="M11" s="319"/>
      <c r="N11" s="319"/>
      <c r="O11" s="319"/>
      <c r="P11" s="319"/>
      <c r="Q11" s="319"/>
      <c r="R11" s="319"/>
      <c r="S11" s="319"/>
      <c r="T11" s="319"/>
      <c r="U11" s="319"/>
      <c r="V11" s="319"/>
      <c r="W11" s="319"/>
      <c r="X11" s="68"/>
      <c r="Y11" s="486"/>
      <c r="Z11" s="486"/>
      <c r="AA11" s="486"/>
      <c r="AB11" s="486"/>
      <c r="AC11" s="486"/>
      <c r="AD11" s="486"/>
      <c r="AE11" s="486"/>
      <c r="AF11" s="486"/>
      <c r="AG11" s="68"/>
    </row>
    <row r="12" spans="1:33" ht="19.5" customHeight="1" x14ac:dyDescent="0.15">
      <c r="A12" s="320" t="s">
        <v>34</v>
      </c>
      <c r="B12" s="322" t="s">
        <v>188</v>
      </c>
      <c r="C12" s="323"/>
      <c r="D12" s="323"/>
      <c r="E12" s="323"/>
      <c r="F12" s="323"/>
      <c r="G12" s="323"/>
      <c r="H12" s="323"/>
      <c r="I12" s="323"/>
      <c r="J12" s="323"/>
      <c r="K12" s="323"/>
      <c r="L12" s="323"/>
      <c r="M12" s="323"/>
      <c r="N12" s="323"/>
      <c r="O12" s="323"/>
      <c r="P12" s="324"/>
      <c r="Q12" s="325" t="s">
        <v>36</v>
      </c>
      <c r="R12" s="326"/>
      <c r="S12" s="325" t="s">
        <v>37</v>
      </c>
      <c r="T12" s="326"/>
      <c r="U12" s="329" t="s">
        <v>35</v>
      </c>
      <c r="V12" s="330"/>
      <c r="W12" s="331"/>
      <c r="X12" s="68" t="s">
        <v>39</v>
      </c>
      <c r="Y12" s="69">
        <f>SUM(B14:C19)</f>
        <v>0</v>
      </c>
      <c r="Z12" s="69">
        <f>SUM(D14:E19)</f>
        <v>0</v>
      </c>
      <c r="AA12" s="69">
        <f>SUM(F14:G19)</f>
        <v>0</v>
      </c>
      <c r="AB12" s="69">
        <f>SUM(H14:I19)</f>
        <v>0</v>
      </c>
      <c r="AC12" s="69">
        <f>SUM(J14:J19)</f>
        <v>0</v>
      </c>
      <c r="AD12" s="69">
        <f>SUM(K14:K19)</f>
        <v>0</v>
      </c>
      <c r="AE12" s="69">
        <f>SUM(L14:N19)</f>
        <v>0</v>
      </c>
      <c r="AF12" s="69">
        <f>SUM(O14:P19)</f>
        <v>0</v>
      </c>
      <c r="AG12" s="68">
        <f>SUM(Y12:AF12)</f>
        <v>0</v>
      </c>
    </row>
    <row r="13" spans="1:33" ht="19.5" customHeight="1" x14ac:dyDescent="0.15">
      <c r="A13" s="321"/>
      <c r="B13" s="335" t="s">
        <v>42</v>
      </c>
      <c r="C13" s="336"/>
      <c r="D13" s="335" t="s">
        <v>43</v>
      </c>
      <c r="E13" s="336"/>
      <c r="F13" s="335" t="s">
        <v>44</v>
      </c>
      <c r="G13" s="336"/>
      <c r="H13" s="335" t="s">
        <v>45</v>
      </c>
      <c r="I13" s="336"/>
      <c r="J13" s="64" t="s">
        <v>46</v>
      </c>
      <c r="K13" s="64" t="s">
        <v>47</v>
      </c>
      <c r="L13" s="335" t="s">
        <v>48</v>
      </c>
      <c r="M13" s="337"/>
      <c r="N13" s="336"/>
      <c r="O13" s="335" t="s">
        <v>49</v>
      </c>
      <c r="P13" s="336"/>
      <c r="Q13" s="327"/>
      <c r="R13" s="328"/>
      <c r="S13" s="327"/>
      <c r="T13" s="328"/>
      <c r="U13" s="332"/>
      <c r="V13" s="333"/>
      <c r="W13" s="334"/>
      <c r="X13" s="66" t="s">
        <v>41</v>
      </c>
      <c r="Y13" s="70">
        <f>SUM(B20:C24)</f>
        <v>0</v>
      </c>
      <c r="Z13" s="70">
        <f>SUM(D20:E24)</f>
        <v>0</v>
      </c>
      <c r="AA13" s="70">
        <f>SUM(F20:G24)</f>
        <v>0</v>
      </c>
      <c r="AB13" s="70">
        <f>SUM(H20:I24)</f>
        <v>0</v>
      </c>
      <c r="AC13" s="70">
        <f>SUM(J20:J24)</f>
        <v>0</v>
      </c>
      <c r="AD13" s="70">
        <f>SUM(K20:K24)</f>
        <v>0</v>
      </c>
      <c r="AE13" s="70">
        <f>SUM(L20:N24)</f>
        <v>0</v>
      </c>
      <c r="AF13" s="70">
        <f>SUM(O20:P24)</f>
        <v>0</v>
      </c>
      <c r="AG13" s="68">
        <f>SUM(Y13:AF13)</f>
        <v>0</v>
      </c>
    </row>
    <row r="14" spans="1:33" ht="16.5" customHeight="1" x14ac:dyDescent="0.15">
      <c r="A14" s="65">
        <v>4</v>
      </c>
      <c r="B14" s="338">
        <f>記録簿４月!BO43</f>
        <v>0</v>
      </c>
      <c r="C14" s="339"/>
      <c r="D14" s="338">
        <f>記録簿４月!BP43</f>
        <v>0</v>
      </c>
      <c r="E14" s="339"/>
      <c r="F14" s="338">
        <f>記録簿４月!BQ43</f>
        <v>0</v>
      </c>
      <c r="G14" s="339"/>
      <c r="H14" s="338">
        <f>記録簿４月!BR43</f>
        <v>0</v>
      </c>
      <c r="I14" s="339"/>
      <c r="J14" s="160">
        <f>記録簿４月!BS43</f>
        <v>0</v>
      </c>
      <c r="K14" s="160">
        <f>記録簿４月!BT43</f>
        <v>0</v>
      </c>
      <c r="L14" s="338">
        <f>記録簿４月!BU43</f>
        <v>0</v>
      </c>
      <c r="M14" s="340"/>
      <c r="N14" s="339"/>
      <c r="O14" s="338">
        <f>記録簿４月!BV43</f>
        <v>0</v>
      </c>
      <c r="P14" s="339"/>
      <c r="Q14" s="341">
        <f>SUM(B14:P14)</f>
        <v>0</v>
      </c>
      <c r="R14" s="342"/>
      <c r="S14" s="338">
        <f>記録簿４月!$P$45</f>
        <v>0</v>
      </c>
      <c r="T14" s="339"/>
      <c r="U14" s="343"/>
      <c r="V14" s="344"/>
      <c r="W14" s="345"/>
      <c r="X14" s="66" t="s">
        <v>38</v>
      </c>
      <c r="Y14" s="69">
        <f>SUM(Y12:Y13)</f>
        <v>0</v>
      </c>
      <c r="Z14" s="69">
        <f t="shared" ref="Z14:AG14" si="0">SUM(Z12:Z13)</f>
        <v>0</v>
      </c>
      <c r="AA14" s="69">
        <f t="shared" si="0"/>
        <v>0</v>
      </c>
      <c r="AB14" s="69">
        <f t="shared" si="0"/>
        <v>0</v>
      </c>
      <c r="AC14" s="69">
        <f t="shared" si="0"/>
        <v>0</v>
      </c>
      <c r="AD14" s="69">
        <f t="shared" si="0"/>
        <v>0</v>
      </c>
      <c r="AE14" s="69">
        <f t="shared" si="0"/>
        <v>0</v>
      </c>
      <c r="AF14" s="69">
        <f t="shared" si="0"/>
        <v>0</v>
      </c>
      <c r="AG14" s="71">
        <f t="shared" si="0"/>
        <v>0</v>
      </c>
    </row>
    <row r="15" spans="1:33" ht="16.5" customHeight="1" x14ac:dyDescent="0.15">
      <c r="A15" s="65">
        <v>5</v>
      </c>
      <c r="B15" s="338">
        <f>'５月 '!BO43</f>
        <v>0</v>
      </c>
      <c r="C15" s="339"/>
      <c r="D15" s="338">
        <f>'５月 '!BP43</f>
        <v>0</v>
      </c>
      <c r="E15" s="339"/>
      <c r="F15" s="338">
        <f>'５月 '!BQ43</f>
        <v>0</v>
      </c>
      <c r="G15" s="339"/>
      <c r="H15" s="338">
        <f>'５月 '!BR43</f>
        <v>0</v>
      </c>
      <c r="I15" s="339"/>
      <c r="J15" s="160">
        <f>'５月 '!BS43</f>
        <v>0</v>
      </c>
      <c r="K15" s="160">
        <f>'５月 '!BT43</f>
        <v>0</v>
      </c>
      <c r="L15" s="338">
        <f>'５月 '!BU43</f>
        <v>0</v>
      </c>
      <c r="M15" s="340"/>
      <c r="N15" s="339"/>
      <c r="O15" s="338">
        <f>'５月 '!BV43</f>
        <v>0</v>
      </c>
      <c r="P15" s="339"/>
      <c r="Q15" s="341">
        <f t="shared" ref="Q15:Q19" si="1">SUM(B15:P15)</f>
        <v>0</v>
      </c>
      <c r="R15" s="342"/>
      <c r="S15" s="338">
        <f>'５月 '!$P$45</f>
        <v>0</v>
      </c>
      <c r="T15" s="339"/>
      <c r="U15" s="346"/>
      <c r="V15" s="347"/>
      <c r="W15" s="348"/>
      <c r="X15" s="66"/>
      <c r="Y15" s="62"/>
      <c r="Z15" s="62"/>
      <c r="AA15" s="63"/>
      <c r="AB15" s="62"/>
      <c r="AC15" s="62"/>
      <c r="AD15" s="62"/>
      <c r="AE15" s="62"/>
      <c r="AF15" s="62"/>
      <c r="AG15" s="66"/>
    </row>
    <row r="16" spans="1:33" ht="16.5" customHeight="1" x14ac:dyDescent="0.15">
      <c r="A16" s="65">
        <v>6</v>
      </c>
      <c r="B16" s="338">
        <f>'６月 '!BO43</f>
        <v>0</v>
      </c>
      <c r="C16" s="339"/>
      <c r="D16" s="338">
        <f>'６月 '!BP43</f>
        <v>0</v>
      </c>
      <c r="E16" s="339"/>
      <c r="F16" s="338">
        <f>'６月 '!BQ43</f>
        <v>0</v>
      </c>
      <c r="G16" s="339"/>
      <c r="H16" s="338">
        <f>'６月 '!BR43</f>
        <v>0</v>
      </c>
      <c r="I16" s="339"/>
      <c r="J16" s="160">
        <f>'６月 '!BS43</f>
        <v>0</v>
      </c>
      <c r="K16" s="160">
        <f>'６月 '!BT43</f>
        <v>0</v>
      </c>
      <c r="L16" s="338">
        <f>'６月 '!BU43</f>
        <v>0</v>
      </c>
      <c r="M16" s="340"/>
      <c r="N16" s="339"/>
      <c r="O16" s="338">
        <f>'６月 '!BV43</f>
        <v>0</v>
      </c>
      <c r="P16" s="339"/>
      <c r="Q16" s="341">
        <f t="shared" si="1"/>
        <v>0</v>
      </c>
      <c r="R16" s="342"/>
      <c r="S16" s="338">
        <f>'６月 '!$P$45</f>
        <v>0</v>
      </c>
      <c r="T16" s="339"/>
      <c r="U16" s="346"/>
      <c r="V16" s="347"/>
      <c r="W16" s="348"/>
      <c r="X16" s="66"/>
      <c r="Y16" s="62"/>
      <c r="Z16" s="62"/>
      <c r="AA16" s="63"/>
      <c r="AB16" s="62"/>
      <c r="AC16" s="62"/>
      <c r="AD16" s="62"/>
      <c r="AE16" s="62"/>
      <c r="AF16" s="62"/>
      <c r="AG16" s="66"/>
    </row>
    <row r="17" spans="1:33" ht="16.5" customHeight="1" x14ac:dyDescent="0.15">
      <c r="A17" s="65">
        <v>7</v>
      </c>
      <c r="B17" s="338">
        <f>'７月'!BO43</f>
        <v>0</v>
      </c>
      <c r="C17" s="339"/>
      <c r="D17" s="338">
        <f>'７月'!BP43</f>
        <v>0</v>
      </c>
      <c r="E17" s="339"/>
      <c r="F17" s="338">
        <f>'７月'!BQ43</f>
        <v>0</v>
      </c>
      <c r="G17" s="339"/>
      <c r="H17" s="338">
        <f>'７月'!BR43</f>
        <v>0</v>
      </c>
      <c r="I17" s="339"/>
      <c r="J17" s="160">
        <f>'７月'!BS43</f>
        <v>0</v>
      </c>
      <c r="K17" s="160">
        <f>'７月'!BT43</f>
        <v>0</v>
      </c>
      <c r="L17" s="338">
        <f>'７月'!BU43</f>
        <v>0</v>
      </c>
      <c r="M17" s="340"/>
      <c r="N17" s="339"/>
      <c r="O17" s="338">
        <f>'７月'!BV43</f>
        <v>0</v>
      </c>
      <c r="P17" s="339"/>
      <c r="Q17" s="341">
        <f t="shared" si="1"/>
        <v>0</v>
      </c>
      <c r="R17" s="342"/>
      <c r="S17" s="338">
        <f>'７月'!$P$45</f>
        <v>0</v>
      </c>
      <c r="T17" s="339"/>
      <c r="U17" s="346"/>
      <c r="V17" s="347"/>
      <c r="W17" s="348"/>
      <c r="X17" s="66"/>
      <c r="Y17" s="62"/>
      <c r="Z17" s="62"/>
      <c r="AA17" s="63"/>
      <c r="AB17" s="62"/>
      <c r="AC17" s="62"/>
      <c r="AD17" s="62"/>
      <c r="AE17" s="62"/>
      <c r="AF17" s="62"/>
      <c r="AG17" s="66"/>
    </row>
    <row r="18" spans="1:33" ht="16.5" customHeight="1" x14ac:dyDescent="0.15">
      <c r="A18" s="65">
        <v>8</v>
      </c>
      <c r="B18" s="338">
        <f>'８月 '!BO43</f>
        <v>0</v>
      </c>
      <c r="C18" s="339"/>
      <c r="D18" s="338">
        <f>'８月 '!BP43</f>
        <v>0</v>
      </c>
      <c r="E18" s="339"/>
      <c r="F18" s="338">
        <f>'８月 '!BQ43</f>
        <v>0</v>
      </c>
      <c r="G18" s="339"/>
      <c r="H18" s="338">
        <f>'８月 '!BR43</f>
        <v>0</v>
      </c>
      <c r="I18" s="339"/>
      <c r="J18" s="160">
        <f>'８月 '!BS43</f>
        <v>0</v>
      </c>
      <c r="K18" s="160">
        <f>'８月 '!BT43</f>
        <v>0</v>
      </c>
      <c r="L18" s="338">
        <f>'８月 '!BU43</f>
        <v>0</v>
      </c>
      <c r="M18" s="340"/>
      <c r="N18" s="339"/>
      <c r="O18" s="338">
        <f>'８月 '!BV43</f>
        <v>0</v>
      </c>
      <c r="P18" s="339"/>
      <c r="Q18" s="341">
        <f t="shared" si="1"/>
        <v>0</v>
      </c>
      <c r="R18" s="342"/>
      <c r="S18" s="338">
        <f>'８月 '!$P$45</f>
        <v>0</v>
      </c>
      <c r="T18" s="339"/>
      <c r="U18" s="346"/>
      <c r="V18" s="347"/>
      <c r="W18" s="348"/>
      <c r="X18" s="66"/>
      <c r="Y18" s="62"/>
      <c r="Z18" s="62"/>
      <c r="AA18" s="63"/>
      <c r="AB18" s="62"/>
      <c r="AC18" s="62"/>
      <c r="AD18" s="62"/>
      <c r="AE18" s="62"/>
      <c r="AF18" s="62"/>
      <c r="AG18" s="66"/>
    </row>
    <row r="19" spans="1:33" ht="16.5" customHeight="1" x14ac:dyDescent="0.15">
      <c r="A19" s="65">
        <v>9</v>
      </c>
      <c r="B19" s="338">
        <f>'９月 '!BO43</f>
        <v>0</v>
      </c>
      <c r="C19" s="339"/>
      <c r="D19" s="338">
        <f>'９月 '!BP43</f>
        <v>0</v>
      </c>
      <c r="E19" s="339"/>
      <c r="F19" s="338">
        <f>'９月 '!BQ43</f>
        <v>0</v>
      </c>
      <c r="G19" s="339"/>
      <c r="H19" s="338">
        <f>'９月 '!BR43</f>
        <v>0</v>
      </c>
      <c r="I19" s="339"/>
      <c r="J19" s="160">
        <f>'９月 '!BS43</f>
        <v>0</v>
      </c>
      <c r="K19" s="160">
        <f>'９月 '!BT43</f>
        <v>0</v>
      </c>
      <c r="L19" s="338">
        <f>'９月 '!BU43</f>
        <v>0</v>
      </c>
      <c r="M19" s="340"/>
      <c r="N19" s="339"/>
      <c r="O19" s="338">
        <f>'９月 '!BV43</f>
        <v>0</v>
      </c>
      <c r="P19" s="339"/>
      <c r="Q19" s="341">
        <f t="shared" si="1"/>
        <v>0</v>
      </c>
      <c r="R19" s="342"/>
      <c r="S19" s="338">
        <f>'９月 '!$P$45</f>
        <v>0</v>
      </c>
      <c r="T19" s="339"/>
      <c r="U19" s="346"/>
      <c r="V19" s="347"/>
      <c r="W19" s="348"/>
      <c r="X19" s="66"/>
      <c r="Y19" s="62"/>
      <c r="Z19" s="62"/>
      <c r="AA19" s="63"/>
      <c r="AB19" s="62"/>
      <c r="AC19" s="62"/>
      <c r="AD19" s="62"/>
      <c r="AE19" s="62"/>
      <c r="AF19" s="62"/>
      <c r="AG19" s="66"/>
    </row>
    <row r="20" spans="1:33" ht="16.5" customHeight="1" x14ac:dyDescent="0.15">
      <c r="A20" s="65">
        <v>10</v>
      </c>
      <c r="B20" s="338">
        <f>'10月 '!BO43</f>
        <v>0</v>
      </c>
      <c r="C20" s="339"/>
      <c r="D20" s="338">
        <f>'10月 '!BP43</f>
        <v>0</v>
      </c>
      <c r="E20" s="339"/>
      <c r="F20" s="338">
        <f>'10月 '!BQ43</f>
        <v>0</v>
      </c>
      <c r="G20" s="339"/>
      <c r="H20" s="338">
        <f>'10月 '!BR43</f>
        <v>0</v>
      </c>
      <c r="I20" s="339"/>
      <c r="J20" s="160">
        <f>'10月 '!BS43</f>
        <v>0</v>
      </c>
      <c r="K20" s="160">
        <f>'10月 '!BT43</f>
        <v>0</v>
      </c>
      <c r="L20" s="338">
        <f>'10月 '!BU43</f>
        <v>0</v>
      </c>
      <c r="M20" s="340"/>
      <c r="N20" s="339"/>
      <c r="O20" s="338">
        <f>'10月 '!BV43</f>
        <v>0</v>
      </c>
      <c r="P20" s="339"/>
      <c r="Q20" s="341">
        <f>SUM(B20:P20)</f>
        <v>0</v>
      </c>
      <c r="R20" s="342"/>
      <c r="S20" s="338">
        <f>'10月 '!$P$45</f>
        <v>0</v>
      </c>
      <c r="T20" s="339"/>
      <c r="U20" s="346"/>
      <c r="V20" s="347"/>
      <c r="W20" s="348"/>
      <c r="X20" s="66"/>
      <c r="Y20" s="62"/>
      <c r="Z20" s="62"/>
      <c r="AA20" s="63"/>
      <c r="AB20" s="62"/>
      <c r="AC20" s="62"/>
      <c r="AD20" s="62"/>
      <c r="AE20" s="62"/>
      <c r="AF20" s="62"/>
      <c r="AG20" s="66"/>
    </row>
    <row r="21" spans="1:33" ht="16.5" customHeight="1" x14ac:dyDescent="0.15">
      <c r="A21" s="65">
        <v>11</v>
      </c>
      <c r="B21" s="338">
        <f>'11月 '!BO43</f>
        <v>0</v>
      </c>
      <c r="C21" s="339"/>
      <c r="D21" s="338">
        <f>'11月 '!BP43</f>
        <v>0</v>
      </c>
      <c r="E21" s="339"/>
      <c r="F21" s="338">
        <f>'11月 '!BQ43</f>
        <v>0</v>
      </c>
      <c r="G21" s="339"/>
      <c r="H21" s="338">
        <f>'11月 '!BR43</f>
        <v>0</v>
      </c>
      <c r="I21" s="339"/>
      <c r="J21" s="160">
        <f>'11月 '!BS43</f>
        <v>0</v>
      </c>
      <c r="K21" s="160">
        <f>'11月 '!BT43</f>
        <v>0</v>
      </c>
      <c r="L21" s="338">
        <f>'11月 '!BU43</f>
        <v>0</v>
      </c>
      <c r="M21" s="340"/>
      <c r="N21" s="339"/>
      <c r="O21" s="338">
        <f>'11月 '!BV43</f>
        <v>0</v>
      </c>
      <c r="P21" s="339"/>
      <c r="Q21" s="341">
        <f>SUM(B21:P21)</f>
        <v>0</v>
      </c>
      <c r="R21" s="342"/>
      <c r="S21" s="338">
        <f>'11月 '!$P$45</f>
        <v>0</v>
      </c>
      <c r="T21" s="339"/>
      <c r="U21" s="346"/>
      <c r="V21" s="347"/>
      <c r="W21" s="348"/>
      <c r="X21" s="66"/>
      <c r="Y21" s="62"/>
      <c r="Z21" s="62"/>
      <c r="AA21" s="63"/>
      <c r="AB21" s="62"/>
      <c r="AC21" s="62"/>
      <c r="AD21" s="62"/>
      <c r="AE21" s="62"/>
      <c r="AF21" s="62"/>
      <c r="AG21" s="66"/>
    </row>
    <row r="22" spans="1:33" ht="16.5" customHeight="1" x14ac:dyDescent="0.15">
      <c r="A22" s="65">
        <v>12</v>
      </c>
      <c r="B22" s="338">
        <f>'12月'!BO43</f>
        <v>0</v>
      </c>
      <c r="C22" s="339"/>
      <c r="D22" s="338">
        <f>'12月'!BP43</f>
        <v>0</v>
      </c>
      <c r="E22" s="339"/>
      <c r="F22" s="338">
        <f>'12月'!BQ43</f>
        <v>0</v>
      </c>
      <c r="G22" s="339"/>
      <c r="H22" s="338">
        <f>'12月'!BR43</f>
        <v>0</v>
      </c>
      <c r="I22" s="339"/>
      <c r="J22" s="160">
        <f>'12月'!BS43</f>
        <v>0</v>
      </c>
      <c r="K22" s="160">
        <f>'12月'!BT43</f>
        <v>0</v>
      </c>
      <c r="L22" s="338">
        <f>'12月'!BU43</f>
        <v>0</v>
      </c>
      <c r="M22" s="340"/>
      <c r="N22" s="339"/>
      <c r="O22" s="338">
        <f>'12月'!BV43</f>
        <v>0</v>
      </c>
      <c r="P22" s="339"/>
      <c r="Q22" s="341">
        <f t="shared" ref="Q22:Q24" si="2">SUM(B22:P22)</f>
        <v>0</v>
      </c>
      <c r="R22" s="342"/>
      <c r="S22" s="338">
        <f>'12月'!$P$45</f>
        <v>0</v>
      </c>
      <c r="T22" s="339"/>
      <c r="U22" s="346"/>
      <c r="V22" s="347"/>
      <c r="W22" s="348"/>
      <c r="X22" s="66"/>
      <c r="Y22" s="62"/>
      <c r="Z22" s="62"/>
      <c r="AA22" s="63"/>
      <c r="AB22" s="62"/>
      <c r="AC22" s="62"/>
      <c r="AD22" s="62"/>
      <c r="AE22" s="62"/>
      <c r="AF22" s="62"/>
      <c r="AG22" s="66"/>
    </row>
    <row r="23" spans="1:33" ht="16.5" customHeight="1" x14ac:dyDescent="0.15">
      <c r="A23" s="65">
        <v>1</v>
      </c>
      <c r="B23" s="338">
        <f>'１月'!BO43</f>
        <v>0</v>
      </c>
      <c r="C23" s="339"/>
      <c r="D23" s="338">
        <f>'１月'!BP43</f>
        <v>0</v>
      </c>
      <c r="E23" s="339"/>
      <c r="F23" s="338">
        <f>'１月'!BQ43</f>
        <v>0</v>
      </c>
      <c r="G23" s="339"/>
      <c r="H23" s="338">
        <f>'１月'!BR43</f>
        <v>0</v>
      </c>
      <c r="I23" s="339"/>
      <c r="J23" s="160">
        <f>'１月'!BS43</f>
        <v>0</v>
      </c>
      <c r="K23" s="160">
        <f>'１月'!BT43</f>
        <v>0</v>
      </c>
      <c r="L23" s="338">
        <f>'１月'!BU43</f>
        <v>0</v>
      </c>
      <c r="M23" s="340"/>
      <c r="N23" s="339"/>
      <c r="O23" s="338">
        <f>'１月'!BV43</f>
        <v>0</v>
      </c>
      <c r="P23" s="339"/>
      <c r="Q23" s="341">
        <f t="shared" si="2"/>
        <v>0</v>
      </c>
      <c r="R23" s="342"/>
      <c r="S23" s="338">
        <f>'１月'!$P$45</f>
        <v>0</v>
      </c>
      <c r="T23" s="339"/>
      <c r="U23" s="346"/>
      <c r="V23" s="347"/>
      <c r="W23" s="348"/>
      <c r="X23" s="66"/>
      <c r="Y23" s="62"/>
      <c r="Z23" s="62"/>
      <c r="AA23" s="63"/>
      <c r="AB23" s="62"/>
      <c r="AC23" s="62"/>
      <c r="AD23" s="62"/>
      <c r="AE23" s="62"/>
      <c r="AF23" s="62"/>
      <c r="AG23" s="66"/>
    </row>
    <row r="24" spans="1:33" ht="16.5" customHeight="1" x14ac:dyDescent="0.15">
      <c r="A24" s="65">
        <v>2</v>
      </c>
      <c r="B24" s="338">
        <f>'２月'!BO43</f>
        <v>0</v>
      </c>
      <c r="C24" s="339"/>
      <c r="D24" s="338">
        <f>'２月'!BP43</f>
        <v>0</v>
      </c>
      <c r="E24" s="339"/>
      <c r="F24" s="338">
        <f>'２月'!BQ43</f>
        <v>0</v>
      </c>
      <c r="G24" s="339"/>
      <c r="H24" s="338">
        <f>'２月'!BR43</f>
        <v>0</v>
      </c>
      <c r="I24" s="339"/>
      <c r="J24" s="160">
        <f>'２月'!BS43</f>
        <v>0</v>
      </c>
      <c r="K24" s="160">
        <f>'２月'!BT43</f>
        <v>0</v>
      </c>
      <c r="L24" s="338">
        <f>'２月'!BU43</f>
        <v>0</v>
      </c>
      <c r="M24" s="340"/>
      <c r="N24" s="339"/>
      <c r="O24" s="338">
        <f>'２月'!BV43</f>
        <v>0</v>
      </c>
      <c r="P24" s="339"/>
      <c r="Q24" s="341">
        <f t="shared" si="2"/>
        <v>0</v>
      </c>
      <c r="R24" s="342"/>
      <c r="S24" s="338">
        <f>'２月'!$P$45</f>
        <v>0</v>
      </c>
      <c r="T24" s="339"/>
      <c r="U24" s="349"/>
      <c r="V24" s="350"/>
      <c r="W24" s="351"/>
      <c r="X24" s="66"/>
      <c r="Y24" s="62"/>
      <c r="Z24" s="62"/>
      <c r="AA24" s="63"/>
      <c r="AB24" s="62"/>
      <c r="AC24" s="62"/>
      <c r="AD24" s="62"/>
      <c r="AE24" s="62"/>
      <c r="AF24" s="62"/>
      <c r="AG24" s="66"/>
    </row>
    <row r="25" spans="1:33" ht="21" customHeight="1" x14ac:dyDescent="0.15">
      <c r="A25" s="65" t="s">
        <v>38</v>
      </c>
      <c r="B25" s="341">
        <f>SUM(B14:C24)</f>
        <v>0</v>
      </c>
      <c r="C25" s="342"/>
      <c r="D25" s="341">
        <f>SUM(D14:E24)</f>
        <v>0</v>
      </c>
      <c r="E25" s="342"/>
      <c r="F25" s="341">
        <f>SUM(F14:G24)</f>
        <v>0</v>
      </c>
      <c r="G25" s="342"/>
      <c r="H25" s="341">
        <f>SUM(H14:I24)</f>
        <v>0</v>
      </c>
      <c r="I25" s="342"/>
      <c r="J25" s="112">
        <f>SUM(J14:J24)</f>
        <v>0</v>
      </c>
      <c r="K25" s="112">
        <f>SUM(K14:K24)</f>
        <v>0</v>
      </c>
      <c r="L25" s="341">
        <f>SUM(L14:N24)</f>
        <v>0</v>
      </c>
      <c r="M25" s="362"/>
      <c r="N25" s="342"/>
      <c r="O25" s="341">
        <f>SUM(O14:P24)</f>
        <v>0</v>
      </c>
      <c r="P25" s="342"/>
      <c r="Q25" s="341">
        <f>SUM(Q14:R24)</f>
        <v>0</v>
      </c>
      <c r="R25" s="342"/>
      <c r="S25" s="341">
        <f>SUM(S14:T24)</f>
        <v>0</v>
      </c>
      <c r="T25" s="342"/>
      <c r="U25" s="322"/>
      <c r="V25" s="323"/>
      <c r="W25" s="324"/>
      <c r="X25" s="66"/>
      <c r="Y25" s="62"/>
      <c r="Z25" s="62"/>
      <c r="AA25" s="63"/>
      <c r="AB25" s="62"/>
      <c r="AC25" s="62"/>
      <c r="AD25" s="62"/>
      <c r="AE25" s="62"/>
      <c r="AF25" s="62"/>
      <c r="AG25" s="66"/>
    </row>
    <row r="26" spans="1:33" ht="9" customHeight="1" x14ac:dyDescent="0.15"/>
    <row r="27" spans="1:33" ht="16.5" customHeight="1" x14ac:dyDescent="0.15">
      <c r="A27" s="363" t="s">
        <v>15</v>
      </c>
      <c r="B27" s="364"/>
      <c r="C27" s="364"/>
      <c r="D27" s="149">
        <f>SUM(B25:I25)</f>
        <v>0</v>
      </c>
      <c r="E27" s="352" t="s">
        <v>16</v>
      </c>
      <c r="F27" s="352"/>
      <c r="G27" s="489"/>
      <c r="H27" s="490"/>
      <c r="I27" s="235"/>
      <c r="J27" s="250"/>
      <c r="K27" s="365" t="s">
        <v>64</v>
      </c>
      <c r="L27" s="365"/>
      <c r="M27" s="366">
        <f>SUM(J25:K25)</f>
        <v>0</v>
      </c>
      <c r="N27" s="366"/>
      <c r="O27" s="352" t="s">
        <v>164</v>
      </c>
      <c r="P27" s="353"/>
      <c r="Q27" s="150"/>
      <c r="R27" s="150"/>
      <c r="S27" s="150"/>
      <c r="T27" s="354"/>
      <c r="U27" s="354"/>
      <c r="V27" s="354"/>
      <c r="W27" s="150"/>
    </row>
    <row r="28" spans="1:33" ht="16.5" customHeight="1" x14ac:dyDescent="0.15">
      <c r="A28" s="151"/>
      <c r="B28" s="152"/>
      <c r="C28" s="491" t="e">
        <f>D27/$Q25*100</f>
        <v>#DIV/0!</v>
      </c>
      <c r="D28" s="491"/>
      <c r="E28" s="357" t="s">
        <v>165</v>
      </c>
      <c r="F28" s="357"/>
      <c r="G28" s="489"/>
      <c r="H28" s="490"/>
      <c r="I28" s="236"/>
      <c r="J28" s="250"/>
      <c r="K28" s="154"/>
      <c r="L28" s="491" t="e">
        <f>M27/$Q25*100</f>
        <v>#DIV/0!</v>
      </c>
      <c r="M28" s="491"/>
      <c r="N28" s="491"/>
      <c r="O28" s="357" t="s">
        <v>166</v>
      </c>
      <c r="P28" s="361"/>
      <c r="Q28" s="150"/>
      <c r="R28" s="150"/>
      <c r="S28" s="150"/>
      <c r="T28" s="354"/>
      <c r="U28" s="354"/>
      <c r="V28" s="354"/>
      <c r="W28" s="150"/>
    </row>
    <row r="29" spans="1:33" x14ac:dyDescent="0.15">
      <c r="N29" s="240"/>
      <c r="O29" s="156"/>
      <c r="P29" s="240"/>
    </row>
    <row r="30" spans="1:33" x14ac:dyDescent="0.15">
      <c r="A30" s="238" t="s">
        <v>198</v>
      </c>
      <c r="O30" s="150"/>
    </row>
    <row r="31" spans="1:33" x14ac:dyDescent="0.15">
      <c r="A31" s="251" t="s">
        <v>50</v>
      </c>
      <c r="B31" s="252"/>
      <c r="C31" s="252"/>
      <c r="D31" s="252"/>
      <c r="E31" s="252"/>
      <c r="F31" s="253"/>
      <c r="G31" s="253"/>
      <c r="H31" s="252"/>
      <c r="I31" s="252"/>
      <c r="J31" s="252"/>
      <c r="K31" s="252" t="s">
        <v>55</v>
      </c>
      <c r="L31" s="252"/>
      <c r="M31" s="252"/>
      <c r="N31" s="252"/>
      <c r="O31" s="252"/>
      <c r="P31" s="252"/>
      <c r="Q31" s="252"/>
      <c r="R31" s="252"/>
      <c r="S31" s="252"/>
      <c r="T31" s="252"/>
      <c r="U31" s="252"/>
      <c r="V31" s="252"/>
      <c r="W31" s="254"/>
    </row>
    <row r="32" spans="1:33" x14ac:dyDescent="0.15">
      <c r="A32" s="487" t="s">
        <v>51</v>
      </c>
      <c r="B32" s="488"/>
      <c r="C32" s="255" t="s">
        <v>230</v>
      </c>
      <c r="D32" s="255"/>
      <c r="E32" s="255"/>
      <c r="F32" s="256"/>
      <c r="G32" s="256"/>
      <c r="H32" s="255"/>
      <c r="I32" s="255"/>
      <c r="J32" s="255"/>
      <c r="K32" s="255" t="s">
        <v>204</v>
      </c>
      <c r="L32" s="256"/>
      <c r="M32" s="256"/>
      <c r="N32" s="256"/>
      <c r="O32" s="256"/>
      <c r="P32" s="256"/>
      <c r="Q32" s="256"/>
      <c r="R32" s="256"/>
      <c r="S32" s="256"/>
      <c r="T32" s="256"/>
      <c r="U32" s="256"/>
      <c r="V32" s="256"/>
      <c r="W32" s="257"/>
    </row>
    <row r="33" spans="1:23" x14ac:dyDescent="0.15">
      <c r="A33" s="487" t="s">
        <v>52</v>
      </c>
      <c r="B33" s="488"/>
      <c r="C33" s="269" t="s">
        <v>272</v>
      </c>
      <c r="D33" s="255"/>
      <c r="E33" s="255"/>
      <c r="F33" s="256"/>
      <c r="G33" s="256"/>
      <c r="H33" s="255"/>
      <c r="I33" s="255"/>
      <c r="J33" s="255"/>
      <c r="K33" s="255" t="s">
        <v>204</v>
      </c>
      <c r="L33" s="256"/>
      <c r="M33" s="256"/>
      <c r="N33" s="256"/>
      <c r="O33" s="256"/>
      <c r="P33" s="256"/>
      <c r="Q33" s="256"/>
      <c r="R33" s="256"/>
      <c r="S33" s="256"/>
      <c r="T33" s="256"/>
      <c r="U33" s="256"/>
      <c r="V33" s="256"/>
      <c r="W33" s="257"/>
    </row>
    <row r="34" spans="1:23" x14ac:dyDescent="0.15">
      <c r="A34" s="487" t="s">
        <v>53</v>
      </c>
      <c r="B34" s="488"/>
      <c r="C34" s="255" t="s">
        <v>230</v>
      </c>
      <c r="D34" s="255"/>
      <c r="E34" s="255"/>
      <c r="F34" s="256"/>
      <c r="G34" s="256"/>
      <c r="H34" s="255"/>
      <c r="I34" s="255"/>
      <c r="J34" s="255"/>
      <c r="K34" s="255" t="s">
        <v>275</v>
      </c>
      <c r="L34" s="255"/>
      <c r="M34" s="255"/>
      <c r="N34" s="255"/>
      <c r="O34" s="255"/>
      <c r="P34" s="255"/>
      <c r="Q34" s="255"/>
      <c r="R34" s="255"/>
      <c r="S34" s="255"/>
      <c r="T34" s="255"/>
      <c r="U34" s="255"/>
      <c r="V34" s="255"/>
      <c r="W34" s="257"/>
    </row>
    <row r="35" spans="1:23" x14ac:dyDescent="0.15">
      <c r="A35" s="258"/>
      <c r="B35" s="256"/>
      <c r="C35" s="255" t="s">
        <v>231</v>
      </c>
      <c r="D35" s="255"/>
      <c r="E35" s="255"/>
      <c r="F35" s="255"/>
      <c r="G35" s="255"/>
      <c r="H35" s="255"/>
      <c r="I35" s="255"/>
      <c r="J35" s="255"/>
      <c r="K35" s="256" t="s">
        <v>205</v>
      </c>
      <c r="L35" s="256"/>
      <c r="M35" s="256"/>
      <c r="N35" s="256"/>
      <c r="O35" s="256"/>
      <c r="P35" s="256"/>
      <c r="Q35" s="256"/>
      <c r="R35" s="256"/>
      <c r="S35" s="256"/>
      <c r="T35" s="256"/>
      <c r="U35" s="256"/>
      <c r="V35" s="256"/>
      <c r="W35" s="257"/>
    </row>
    <row r="36" spans="1:23" x14ac:dyDescent="0.15">
      <c r="A36" s="487" t="s">
        <v>58</v>
      </c>
      <c r="B36" s="488"/>
      <c r="C36" s="269" t="s">
        <v>273</v>
      </c>
      <c r="D36" s="255"/>
      <c r="E36" s="255"/>
      <c r="F36" s="255"/>
      <c r="G36" s="255"/>
      <c r="H36" s="255"/>
      <c r="I36" s="255"/>
      <c r="J36" s="255"/>
      <c r="K36" s="255"/>
      <c r="L36" s="255"/>
      <c r="M36" s="255"/>
      <c r="N36" s="255"/>
      <c r="O36" s="255"/>
      <c r="P36" s="255"/>
      <c r="Q36" s="255"/>
      <c r="R36" s="255"/>
      <c r="S36" s="255"/>
      <c r="T36" s="255"/>
      <c r="U36" s="255"/>
      <c r="V36" s="255"/>
      <c r="W36" s="257"/>
    </row>
    <row r="37" spans="1:23" x14ac:dyDescent="0.15">
      <c r="A37" s="487" t="s">
        <v>54</v>
      </c>
      <c r="B37" s="488"/>
      <c r="C37" s="269" t="s">
        <v>274</v>
      </c>
      <c r="D37" s="255"/>
      <c r="E37" s="255"/>
      <c r="F37" s="255"/>
      <c r="G37" s="255"/>
      <c r="H37" s="255"/>
      <c r="I37" s="255"/>
      <c r="J37" s="255"/>
      <c r="K37" s="255" t="s">
        <v>57</v>
      </c>
      <c r="L37" s="255"/>
      <c r="M37" s="255"/>
      <c r="N37" s="255"/>
      <c r="O37" s="255"/>
      <c r="P37" s="255"/>
      <c r="Q37" s="255"/>
      <c r="R37" s="255"/>
      <c r="S37" s="255"/>
      <c r="T37" s="255"/>
      <c r="U37" s="255"/>
      <c r="V37" s="255"/>
      <c r="W37" s="257"/>
    </row>
    <row r="38" spans="1:23" x14ac:dyDescent="0.15">
      <c r="A38" s="259"/>
      <c r="B38" s="260"/>
      <c r="C38" s="260"/>
      <c r="D38" s="260"/>
      <c r="E38" s="260"/>
      <c r="F38" s="260"/>
      <c r="G38" s="260"/>
      <c r="H38" s="260"/>
      <c r="I38" s="260"/>
      <c r="J38" s="260"/>
      <c r="K38" s="260" t="s">
        <v>203</v>
      </c>
      <c r="L38" s="261"/>
      <c r="M38" s="261"/>
      <c r="N38" s="261"/>
      <c r="O38" s="261"/>
      <c r="P38" s="261"/>
      <c r="Q38" s="261"/>
      <c r="R38" s="261"/>
      <c r="S38" s="261"/>
      <c r="T38" s="261"/>
      <c r="U38" s="261"/>
      <c r="V38" s="261"/>
      <c r="W38" s="262"/>
    </row>
    <row r="39" spans="1:23" ht="12.75" customHeight="1" x14ac:dyDescent="0.15">
      <c r="A39" s="249" t="s">
        <v>206</v>
      </c>
      <c r="B39" s="157"/>
      <c r="C39" s="157"/>
      <c r="D39" s="157"/>
      <c r="E39" s="157"/>
      <c r="F39" s="157"/>
      <c r="G39" s="157"/>
      <c r="H39" s="157"/>
      <c r="I39" s="157"/>
      <c r="J39" s="157"/>
      <c r="K39" s="158"/>
      <c r="L39" s="158"/>
      <c r="M39" s="158"/>
      <c r="N39" s="158"/>
      <c r="O39" s="158"/>
      <c r="P39" s="158"/>
      <c r="Q39" s="158"/>
      <c r="R39" s="159"/>
      <c r="S39" s="159"/>
      <c r="T39" s="159"/>
      <c r="U39" s="159"/>
      <c r="V39" s="159"/>
      <c r="W39" s="157"/>
    </row>
    <row r="40" spans="1:23" ht="12.75" customHeight="1" x14ac:dyDescent="0.15">
      <c r="A40" s="249" t="s">
        <v>207</v>
      </c>
      <c r="B40" s="248"/>
      <c r="C40" s="248"/>
      <c r="D40" s="248"/>
      <c r="E40" s="248"/>
      <c r="F40" s="248"/>
      <c r="G40" s="248"/>
      <c r="H40" s="248"/>
      <c r="I40" s="248"/>
      <c r="J40" s="248"/>
      <c r="K40" s="248"/>
      <c r="L40" s="248"/>
      <c r="M40" s="248"/>
      <c r="N40" s="248"/>
      <c r="O40" s="248"/>
      <c r="P40" s="248"/>
      <c r="Q40" s="248"/>
      <c r="R40" s="248"/>
      <c r="S40" s="248"/>
      <c r="T40" s="248"/>
      <c r="U40" s="248"/>
      <c r="V40" s="248"/>
      <c r="W40" s="248"/>
    </row>
    <row r="41" spans="1:23" ht="12.75" customHeight="1" x14ac:dyDescent="0.15">
      <c r="A41" s="249" t="s">
        <v>208</v>
      </c>
      <c r="B41" s="248"/>
      <c r="C41" s="248"/>
      <c r="D41" s="248"/>
      <c r="E41" s="248"/>
      <c r="F41" s="248"/>
      <c r="G41" s="248"/>
      <c r="H41" s="248"/>
      <c r="I41" s="248"/>
      <c r="J41" s="248"/>
      <c r="K41" s="248"/>
      <c r="L41" s="248"/>
      <c r="M41" s="248"/>
      <c r="N41" s="248"/>
      <c r="O41" s="248"/>
      <c r="P41" s="248"/>
      <c r="Q41" s="248"/>
      <c r="R41" s="248"/>
      <c r="S41" s="248"/>
      <c r="T41" s="248"/>
      <c r="U41" s="248"/>
      <c r="V41" s="248"/>
      <c r="W41" s="248"/>
    </row>
    <row r="42" spans="1:23" ht="12.75" customHeight="1" x14ac:dyDescent="0.15">
      <c r="A42" s="249" t="s">
        <v>209</v>
      </c>
      <c r="B42" s="248"/>
      <c r="C42" s="248"/>
      <c r="D42" s="248"/>
      <c r="E42" s="248"/>
      <c r="F42" s="248"/>
      <c r="G42" s="248"/>
      <c r="H42" s="248"/>
      <c r="I42" s="248"/>
      <c r="J42" s="248"/>
      <c r="K42" s="248"/>
      <c r="L42" s="248"/>
      <c r="M42" s="248"/>
      <c r="N42" s="248"/>
      <c r="O42" s="248"/>
      <c r="P42" s="248"/>
      <c r="Q42" s="248"/>
      <c r="R42" s="248"/>
      <c r="S42" s="248"/>
      <c r="T42" s="248"/>
      <c r="U42" s="248"/>
      <c r="V42" s="248"/>
      <c r="W42" s="248"/>
    </row>
    <row r="43" spans="1:23" ht="12.75" customHeight="1" x14ac:dyDescent="0.15">
      <c r="A43" s="249" t="s">
        <v>210</v>
      </c>
      <c r="B43" s="248"/>
      <c r="C43" s="248"/>
      <c r="D43" s="248"/>
      <c r="E43" s="248"/>
      <c r="F43" s="248"/>
      <c r="G43" s="248"/>
      <c r="H43" s="248"/>
      <c r="I43" s="248"/>
      <c r="J43" s="248"/>
      <c r="K43" s="248"/>
      <c r="L43" s="248"/>
      <c r="M43" s="248"/>
      <c r="N43" s="248"/>
      <c r="O43" s="248"/>
      <c r="P43" s="248"/>
      <c r="Q43" s="248"/>
      <c r="R43" s="248"/>
      <c r="S43" s="248"/>
      <c r="T43" s="248"/>
      <c r="U43" s="248"/>
      <c r="V43" s="248"/>
      <c r="W43" s="248"/>
    </row>
    <row r="44" spans="1:23" ht="12.75" customHeight="1" x14ac:dyDescent="0.15">
      <c r="A44" s="249" t="s">
        <v>211</v>
      </c>
      <c r="B44" s="248"/>
      <c r="C44" s="248"/>
      <c r="D44" s="248"/>
      <c r="E44" s="248"/>
      <c r="F44" s="248"/>
      <c r="G44" s="248"/>
      <c r="H44" s="248"/>
      <c r="I44" s="248"/>
      <c r="J44" s="248"/>
      <c r="K44" s="248"/>
      <c r="L44" s="248"/>
      <c r="M44" s="248"/>
      <c r="N44" s="248"/>
      <c r="O44" s="248"/>
      <c r="P44" s="248"/>
      <c r="Q44" s="248"/>
      <c r="R44" s="248"/>
      <c r="S44" s="248"/>
      <c r="T44" s="248"/>
      <c r="U44" s="248"/>
      <c r="V44" s="248"/>
      <c r="W44" s="248"/>
    </row>
    <row r="45" spans="1:23" ht="12.75" customHeight="1" x14ac:dyDescent="0.15">
      <c r="A45" s="249" t="s">
        <v>212</v>
      </c>
      <c r="B45" s="248"/>
      <c r="C45" s="248"/>
      <c r="D45" s="248"/>
      <c r="E45" s="248"/>
      <c r="F45" s="248"/>
      <c r="G45" s="248"/>
      <c r="H45" s="248"/>
      <c r="I45" s="248"/>
      <c r="J45" s="248"/>
      <c r="K45" s="248"/>
      <c r="L45" s="248"/>
      <c r="M45" s="248"/>
      <c r="N45" s="248"/>
      <c r="O45" s="248"/>
      <c r="P45" s="248"/>
      <c r="Q45" s="248"/>
      <c r="R45" s="248"/>
      <c r="S45" s="248"/>
      <c r="T45" s="248"/>
      <c r="U45" s="248"/>
      <c r="V45" s="248"/>
      <c r="W45" s="248"/>
    </row>
    <row r="46" spans="1:23" ht="12.75" customHeight="1" x14ac:dyDescent="0.15">
      <c r="A46" s="249" t="s">
        <v>213</v>
      </c>
      <c r="B46" s="248"/>
      <c r="C46" s="248"/>
      <c r="D46" s="248"/>
      <c r="E46" s="248"/>
      <c r="F46" s="248"/>
      <c r="G46" s="248"/>
      <c r="H46" s="248"/>
      <c r="I46" s="248"/>
      <c r="J46" s="248"/>
      <c r="K46" s="248"/>
      <c r="L46" s="248"/>
      <c r="M46" s="248"/>
      <c r="N46" s="248"/>
      <c r="O46" s="248"/>
      <c r="P46" s="248"/>
      <c r="Q46" s="248"/>
      <c r="R46" s="248"/>
      <c r="S46" s="248"/>
      <c r="T46" s="248"/>
      <c r="U46" s="248"/>
      <c r="V46" s="248"/>
      <c r="W46" s="248"/>
    </row>
    <row r="47" spans="1:23" ht="12.75" customHeight="1" x14ac:dyDescent="0.15">
      <c r="A47" s="249" t="s">
        <v>214</v>
      </c>
      <c r="B47" s="248"/>
      <c r="C47" s="248"/>
      <c r="D47" s="248"/>
      <c r="E47" s="248"/>
      <c r="F47" s="248"/>
      <c r="G47" s="248"/>
      <c r="H47" s="248"/>
      <c r="I47" s="248"/>
      <c r="J47" s="248"/>
      <c r="K47" s="248"/>
      <c r="L47" s="248"/>
      <c r="M47" s="248"/>
      <c r="N47" s="248"/>
      <c r="O47" s="248"/>
      <c r="P47" s="248"/>
      <c r="Q47" s="248"/>
      <c r="R47" s="248"/>
      <c r="S47" s="248"/>
      <c r="T47" s="248"/>
      <c r="U47" s="248"/>
      <c r="V47" s="248"/>
      <c r="W47" s="248"/>
    </row>
    <row r="48" spans="1:23" ht="12.75" customHeight="1" x14ac:dyDescent="0.15">
      <c r="A48" s="249" t="s">
        <v>215</v>
      </c>
      <c r="B48" s="248"/>
      <c r="C48" s="248"/>
      <c r="D48" s="248"/>
      <c r="E48" s="248"/>
      <c r="F48" s="248"/>
      <c r="G48" s="248"/>
      <c r="H48" s="248"/>
      <c r="I48" s="248"/>
      <c r="J48" s="248"/>
      <c r="K48" s="248"/>
      <c r="L48" s="248"/>
      <c r="M48" s="248"/>
      <c r="N48" s="248"/>
      <c r="O48" s="248"/>
      <c r="P48" s="248"/>
      <c r="Q48" s="248"/>
      <c r="R48" s="248"/>
      <c r="S48" s="248"/>
      <c r="T48" s="248"/>
      <c r="U48" s="248"/>
      <c r="V48" s="248"/>
      <c r="W48" s="248"/>
    </row>
    <row r="49" spans="1:23" ht="12.75" customHeight="1" x14ac:dyDescent="0.15">
      <c r="A49" s="249" t="s">
        <v>216</v>
      </c>
      <c r="B49" s="248"/>
      <c r="C49" s="248"/>
      <c r="D49" s="248"/>
      <c r="E49" s="248"/>
      <c r="F49" s="248"/>
      <c r="G49" s="248"/>
      <c r="H49" s="248"/>
      <c r="I49" s="248"/>
      <c r="J49" s="248"/>
      <c r="K49" s="248"/>
      <c r="L49" s="248"/>
      <c r="M49" s="248"/>
      <c r="N49" s="248"/>
      <c r="O49" s="248"/>
      <c r="P49" s="248"/>
      <c r="Q49" s="248"/>
      <c r="R49" s="248"/>
      <c r="S49" s="248"/>
      <c r="T49" s="248"/>
      <c r="U49" s="248"/>
      <c r="V49" s="248"/>
      <c r="W49" s="248"/>
    </row>
    <row r="50" spans="1:23" ht="12.75" customHeight="1" x14ac:dyDescent="0.15">
      <c r="A50" s="249" t="s">
        <v>217</v>
      </c>
      <c r="B50" s="248"/>
      <c r="C50" s="248"/>
      <c r="D50" s="248"/>
      <c r="E50" s="248"/>
      <c r="F50" s="248"/>
      <c r="G50" s="248"/>
      <c r="H50" s="248"/>
      <c r="I50" s="248"/>
      <c r="J50" s="248"/>
      <c r="K50" s="248"/>
      <c r="L50" s="248"/>
      <c r="M50" s="248"/>
      <c r="N50" s="248"/>
      <c r="O50" s="248"/>
      <c r="P50" s="248"/>
      <c r="Q50" s="248"/>
      <c r="R50" s="248"/>
      <c r="S50" s="248"/>
      <c r="T50" s="248"/>
      <c r="U50" s="248"/>
      <c r="V50" s="248"/>
      <c r="W50" s="248"/>
    </row>
    <row r="51" spans="1:23" ht="12.75" customHeight="1" x14ac:dyDescent="0.15">
      <c r="A51" s="249" t="s">
        <v>218</v>
      </c>
      <c r="B51" s="248"/>
      <c r="C51" s="248"/>
      <c r="D51" s="248"/>
      <c r="E51" s="248"/>
      <c r="F51" s="248"/>
      <c r="G51" s="248"/>
      <c r="H51" s="248"/>
      <c r="I51" s="248"/>
      <c r="J51" s="248"/>
      <c r="K51" s="248"/>
      <c r="L51" s="248"/>
      <c r="M51" s="248"/>
      <c r="N51" s="248"/>
      <c r="O51" s="248"/>
      <c r="P51" s="248"/>
      <c r="Q51" s="248"/>
      <c r="R51" s="248"/>
      <c r="S51" s="248"/>
      <c r="T51" s="248"/>
      <c r="U51" s="248"/>
      <c r="V51" s="248"/>
      <c r="W51" s="248"/>
    </row>
  </sheetData>
  <sheetProtection sheet="1" scenarios="1" formatCells="0" formatRows="0" selectLockedCells="1"/>
  <mergeCells count="152">
    <mergeCell ref="K27:L27"/>
    <mergeCell ref="M27:N27"/>
    <mergeCell ref="O27:P27"/>
    <mergeCell ref="E28:F28"/>
    <mergeCell ref="G28:H28"/>
    <mergeCell ref="O28:P28"/>
    <mergeCell ref="A32:B32"/>
    <mergeCell ref="A33:B33"/>
    <mergeCell ref="C28:D28"/>
    <mergeCell ref="L28:N28"/>
    <mergeCell ref="A34:B34"/>
    <mergeCell ref="A36:B36"/>
    <mergeCell ref="A37:B37"/>
    <mergeCell ref="T27:V27"/>
    <mergeCell ref="T28:V28"/>
    <mergeCell ref="A27:C27"/>
    <mergeCell ref="E27:F27"/>
    <mergeCell ref="G27:H27"/>
    <mergeCell ref="A11:W11"/>
    <mergeCell ref="B13:C13"/>
    <mergeCell ref="D13:E13"/>
    <mergeCell ref="F13:G13"/>
    <mergeCell ref="H13:I13"/>
    <mergeCell ref="Q12:R13"/>
    <mergeCell ref="S12:T13"/>
    <mergeCell ref="U12:W13"/>
    <mergeCell ref="A12:A13"/>
    <mergeCell ref="B12:P12"/>
    <mergeCell ref="B14:C14"/>
    <mergeCell ref="D14:E14"/>
    <mergeCell ref="F14:G14"/>
    <mergeCell ref="H14:I14"/>
    <mergeCell ref="L14:N14"/>
    <mergeCell ref="O14:P14"/>
    <mergeCell ref="Z8:Z11"/>
    <mergeCell ref="Y8:Y11"/>
    <mergeCell ref="AF8:AF11"/>
    <mergeCell ref="E10:W10"/>
    <mergeCell ref="AC8:AC11"/>
    <mergeCell ref="AE8:AE11"/>
    <mergeCell ref="AD8:AD11"/>
    <mergeCell ref="AA8:AA11"/>
    <mergeCell ref="AB8:AB11"/>
    <mergeCell ref="K7:N8"/>
    <mergeCell ref="A3:W3"/>
    <mergeCell ref="A5:B5"/>
    <mergeCell ref="C7:D7"/>
    <mergeCell ref="C5:J5"/>
    <mergeCell ref="K5:N6"/>
    <mergeCell ref="A6:A8"/>
    <mergeCell ref="B6:C6"/>
    <mergeCell ref="E6:J6"/>
    <mergeCell ref="E7:F7"/>
    <mergeCell ref="G7:J7"/>
    <mergeCell ref="B8:F8"/>
    <mergeCell ref="G8:J8"/>
    <mergeCell ref="O7:W8"/>
    <mergeCell ref="O5:W6"/>
    <mergeCell ref="Q14:R14"/>
    <mergeCell ref="S14:T14"/>
    <mergeCell ref="L13:N13"/>
    <mergeCell ref="O13:P13"/>
    <mergeCell ref="B16:C16"/>
    <mergeCell ref="D16:E16"/>
    <mergeCell ref="F16:G16"/>
    <mergeCell ref="H16:I16"/>
    <mergeCell ref="L16:N16"/>
    <mergeCell ref="O16:P16"/>
    <mergeCell ref="Q16:R16"/>
    <mergeCell ref="S16:T16"/>
    <mergeCell ref="B15:C15"/>
    <mergeCell ref="D15:E15"/>
    <mergeCell ref="F15:G15"/>
    <mergeCell ref="H15:I15"/>
    <mergeCell ref="L15:N15"/>
    <mergeCell ref="O15:P15"/>
    <mergeCell ref="Q15:R15"/>
    <mergeCell ref="S15:T15"/>
    <mergeCell ref="B18:C18"/>
    <mergeCell ref="D18:E18"/>
    <mergeCell ref="F18:G18"/>
    <mergeCell ref="H18:I18"/>
    <mergeCell ref="L18:N18"/>
    <mergeCell ref="O18:P18"/>
    <mergeCell ref="Q18:R18"/>
    <mergeCell ref="S18:T18"/>
    <mergeCell ref="B17:C17"/>
    <mergeCell ref="D17:E17"/>
    <mergeCell ref="F17:G17"/>
    <mergeCell ref="H17:I17"/>
    <mergeCell ref="L17:N17"/>
    <mergeCell ref="O17:P17"/>
    <mergeCell ref="Q17:R17"/>
    <mergeCell ref="S17:T17"/>
    <mergeCell ref="B20:C20"/>
    <mergeCell ref="D20:E20"/>
    <mergeCell ref="F20:G20"/>
    <mergeCell ref="H20:I20"/>
    <mergeCell ref="L20:N20"/>
    <mergeCell ref="O20:P20"/>
    <mergeCell ref="Q20:R20"/>
    <mergeCell ref="S20:T20"/>
    <mergeCell ref="B19:C19"/>
    <mergeCell ref="D19:E19"/>
    <mergeCell ref="F19:G19"/>
    <mergeCell ref="H19:I19"/>
    <mergeCell ref="L19:N19"/>
    <mergeCell ref="O19:P19"/>
    <mergeCell ref="Q19:R19"/>
    <mergeCell ref="S19:T19"/>
    <mergeCell ref="S22:T22"/>
    <mergeCell ref="B21:C21"/>
    <mergeCell ref="D21:E21"/>
    <mergeCell ref="F21:G21"/>
    <mergeCell ref="H21:I21"/>
    <mergeCell ref="L21:N21"/>
    <mergeCell ref="O21:P21"/>
    <mergeCell ref="Q21:R21"/>
    <mergeCell ref="S21:T21"/>
    <mergeCell ref="B24:C24"/>
    <mergeCell ref="D24:E24"/>
    <mergeCell ref="F24:G24"/>
    <mergeCell ref="H24:I24"/>
    <mergeCell ref="L24:N24"/>
    <mergeCell ref="O24:P24"/>
    <mergeCell ref="Q24:R24"/>
    <mergeCell ref="S24:T24"/>
    <mergeCell ref="U14:W24"/>
    <mergeCell ref="B23:C23"/>
    <mergeCell ref="D23:E23"/>
    <mergeCell ref="F23:G23"/>
    <mergeCell ref="H23:I23"/>
    <mergeCell ref="L23:N23"/>
    <mergeCell ref="O23:P23"/>
    <mergeCell ref="Q23:R23"/>
    <mergeCell ref="S23:T23"/>
    <mergeCell ref="B22:C22"/>
    <mergeCell ref="D22:E22"/>
    <mergeCell ref="F22:G22"/>
    <mergeCell ref="H22:I22"/>
    <mergeCell ref="L22:N22"/>
    <mergeCell ref="O22:P22"/>
    <mergeCell ref="Q22:R22"/>
    <mergeCell ref="B25:C25"/>
    <mergeCell ref="D25:E25"/>
    <mergeCell ref="F25:G25"/>
    <mergeCell ref="H25:I25"/>
    <mergeCell ref="L25:N25"/>
    <mergeCell ref="O25:P25"/>
    <mergeCell ref="Q25:R25"/>
    <mergeCell ref="S25:T25"/>
    <mergeCell ref="U25:W25"/>
  </mergeCells>
  <phoneticPr fontId="10"/>
  <conditionalFormatting sqref="C28">
    <cfRule type="cellIs" dxfId="271" priority="7" stopIfTrue="1" operator="lessThan">
      <formula>80</formula>
    </cfRule>
  </conditionalFormatting>
  <conditionalFormatting sqref="I28">
    <cfRule type="cellIs" dxfId="270" priority="6" stopIfTrue="1" operator="lessThan">
      <formula>50</formula>
    </cfRule>
  </conditionalFormatting>
  <conditionalFormatting sqref="L28">
    <cfRule type="cellIs" dxfId="269" priority="5" stopIfTrue="1" operator="lessThan">
      <formula>10</formula>
    </cfRule>
  </conditionalFormatting>
  <conditionalFormatting sqref="Q25:R25">
    <cfRule type="cellIs" dxfId="268" priority="3" operator="greaterThan">
      <formula>120</formula>
    </cfRule>
    <cfRule type="cellIs" dxfId="267" priority="4" operator="lessThan">
      <formula>90</formula>
    </cfRule>
  </conditionalFormatting>
  <conditionalFormatting sqref="B25:P25">
    <cfRule type="cellIs" dxfId="266" priority="1" stopIfTrue="1" operator="equal">
      <formula>0</formula>
    </cfRule>
  </conditionalFormatting>
  <conditionalFormatting sqref="D25:E25">
    <cfRule type="cellIs" dxfId="265" priority="2" stopIfTrue="1" operator="lessThan">
      <formula>$Q$25/2</formula>
    </cfRule>
  </conditionalFormatting>
  <pageMargins left="0.7" right="0.7" top="0.75" bottom="0.75" header="0.3" footer="0.3"/>
  <pageSetup paperSize="9" scale="98"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32"/>
  <sheetViews>
    <sheetView showGridLines="0" view="pageBreakPreview" topLeftCell="A3" zoomScaleNormal="100" zoomScaleSheetLayoutView="100" workbookViewId="0">
      <selection activeCell="H5" sqref="H5:L5"/>
    </sheetView>
  </sheetViews>
  <sheetFormatPr defaultColWidth="8.625" defaultRowHeight="13.5" x14ac:dyDescent="0.15"/>
  <cols>
    <col min="1" max="1" width="1.25" style="15" customWidth="1"/>
    <col min="2" max="2" width="8.625" style="15"/>
    <col min="3" max="3" width="16.5" style="15" customWidth="1"/>
    <col min="4" max="4" width="10.75" style="15" customWidth="1"/>
    <col min="5" max="5" width="6.625" style="15" customWidth="1"/>
    <col min="6" max="6" width="10.625" style="15" customWidth="1"/>
    <col min="7" max="7" width="6.625" style="15" customWidth="1"/>
    <col min="8" max="8" width="7.125" style="15" customWidth="1"/>
    <col min="9" max="9" width="6.25" style="15" customWidth="1"/>
    <col min="10" max="10" width="5.875" style="15" customWidth="1"/>
    <col min="11" max="11" width="2.375" style="15" customWidth="1"/>
    <col min="12" max="12" width="7" style="61" customWidth="1"/>
    <col min="13" max="13" width="4.625" style="15" customWidth="1"/>
    <col min="14" max="14" width="4" style="15" customWidth="1"/>
    <col min="15" max="15" width="3.875" style="15" customWidth="1"/>
    <col min="16" max="16" width="2" style="15" customWidth="1"/>
    <col min="17" max="17" width="5.75" style="15" customWidth="1"/>
    <col min="18" max="18" width="4.875" style="15" customWidth="1"/>
    <col min="19" max="19" width="3.125" style="15" customWidth="1"/>
    <col min="20" max="20" width="5.5" style="15" customWidth="1"/>
    <col min="21" max="16384" width="8.625" style="15"/>
  </cols>
  <sheetData>
    <row r="1" spans="1:19" x14ac:dyDescent="0.15">
      <c r="A1" s="10"/>
      <c r="B1" s="242" t="s">
        <v>189</v>
      </c>
      <c r="C1" s="11"/>
      <c r="D1" s="11"/>
      <c r="E1" s="11"/>
      <c r="F1" s="12"/>
      <c r="G1" s="12"/>
      <c r="H1" s="12"/>
      <c r="I1" s="12"/>
      <c r="J1" s="12"/>
      <c r="K1" s="12"/>
      <c r="L1" s="13"/>
      <c r="M1" s="12"/>
      <c r="N1" s="12"/>
      <c r="O1" s="14"/>
    </row>
    <row r="2" spans="1:19" ht="33" customHeight="1" x14ac:dyDescent="0.15">
      <c r="A2" s="10"/>
      <c r="B2" s="499" t="s">
        <v>244</v>
      </c>
      <c r="C2" s="499"/>
      <c r="D2" s="499"/>
      <c r="E2" s="499"/>
      <c r="F2" s="499"/>
      <c r="G2" s="499"/>
      <c r="H2" s="499"/>
      <c r="I2" s="499"/>
      <c r="J2" s="499"/>
      <c r="K2" s="499"/>
      <c r="L2" s="499"/>
      <c r="M2" s="499"/>
      <c r="N2" s="16"/>
      <c r="O2" s="14"/>
    </row>
    <row r="3" spans="1:19" x14ac:dyDescent="0.15">
      <c r="A3" s="10"/>
      <c r="B3" s="12"/>
      <c r="C3" s="12"/>
      <c r="D3" s="12"/>
      <c r="E3" s="12"/>
      <c r="F3" s="12"/>
      <c r="G3" s="12"/>
      <c r="H3" s="12"/>
      <c r="I3" s="12"/>
      <c r="J3" s="12"/>
      <c r="K3" s="12"/>
      <c r="L3" s="13"/>
      <c r="M3" s="12"/>
      <c r="N3" s="12"/>
      <c r="O3" s="14"/>
    </row>
    <row r="4" spans="1:19" ht="30" customHeight="1" x14ac:dyDescent="0.15">
      <c r="A4" s="10"/>
      <c r="B4" s="12"/>
      <c r="C4" s="12"/>
      <c r="D4" s="12"/>
      <c r="E4" s="12"/>
      <c r="F4" s="500" t="s">
        <v>17</v>
      </c>
      <c r="G4" s="501"/>
      <c r="H4" s="502" t="s">
        <v>238</v>
      </c>
      <c r="I4" s="502"/>
      <c r="J4" s="502"/>
      <c r="K4" s="502"/>
      <c r="L4" s="502"/>
      <c r="M4" s="17"/>
      <c r="N4" s="17"/>
      <c r="O4" s="14"/>
    </row>
    <row r="5" spans="1:19" ht="30" customHeight="1" x14ac:dyDescent="0.15">
      <c r="A5" s="10"/>
      <c r="B5" s="12"/>
      <c r="C5" s="12"/>
      <c r="D5" s="12"/>
      <c r="E5" s="12"/>
      <c r="F5" s="500" t="s">
        <v>18</v>
      </c>
      <c r="G5" s="503"/>
      <c r="H5" s="504" t="s">
        <v>239</v>
      </c>
      <c r="I5" s="504"/>
      <c r="J5" s="504"/>
      <c r="K5" s="504"/>
      <c r="L5" s="504"/>
      <c r="M5" s="17"/>
      <c r="N5" s="17"/>
      <c r="O5" s="14"/>
    </row>
    <row r="6" spans="1:19" x14ac:dyDescent="0.15">
      <c r="A6" s="10"/>
      <c r="B6" s="12"/>
      <c r="C6" s="12"/>
      <c r="D6" s="12"/>
      <c r="E6" s="12"/>
      <c r="F6" s="12"/>
      <c r="G6" s="12"/>
      <c r="H6" s="12"/>
      <c r="I6" s="12"/>
      <c r="J6" s="12"/>
      <c r="K6" s="12"/>
      <c r="L6" s="13"/>
      <c r="M6" s="12"/>
      <c r="N6" s="12"/>
      <c r="O6" s="58"/>
    </row>
    <row r="7" spans="1:19" ht="23.1" customHeight="1" x14ac:dyDescent="0.15">
      <c r="A7" s="10"/>
      <c r="B7" s="492" t="s">
        <v>19</v>
      </c>
      <c r="C7" s="493"/>
      <c r="D7" s="494" t="s">
        <v>20</v>
      </c>
      <c r="E7" s="495"/>
      <c r="F7" s="494" t="s">
        <v>226</v>
      </c>
      <c r="G7" s="495"/>
      <c r="H7" s="496" t="s">
        <v>21</v>
      </c>
      <c r="I7" s="497"/>
      <c r="J7" s="497"/>
      <c r="K7" s="497"/>
      <c r="L7" s="497"/>
      <c r="M7" s="498"/>
      <c r="N7" s="18"/>
      <c r="O7" s="58"/>
    </row>
    <row r="8" spans="1:19" ht="30" customHeight="1" x14ac:dyDescent="0.15">
      <c r="A8" s="10"/>
      <c r="B8" s="505" t="s">
        <v>9</v>
      </c>
      <c r="C8" s="506"/>
      <c r="D8" s="19">
        <f>'様式３－２'!$Y$12</f>
        <v>0</v>
      </c>
      <c r="E8" s="20" t="s">
        <v>14</v>
      </c>
      <c r="F8" s="21">
        <f>'様式３－２'!$Y$13</f>
        <v>0</v>
      </c>
      <c r="G8" s="22" t="s">
        <v>14</v>
      </c>
      <c r="H8" s="23">
        <f t="shared" ref="H8:H13" si="0">SUM(D8+F8)</f>
        <v>0</v>
      </c>
      <c r="I8" s="507">
        <f>SUM(H8:H11)</f>
        <v>0</v>
      </c>
      <c r="J8" s="507" t="s">
        <v>14</v>
      </c>
      <c r="K8" s="24" t="s">
        <v>22</v>
      </c>
      <c r="L8" s="25" t="e">
        <f t="shared" ref="L8:L15" si="1">H8/$H$16*100</f>
        <v>#DIV/0!</v>
      </c>
      <c r="M8" s="26" t="s">
        <v>23</v>
      </c>
      <c r="N8" s="18"/>
      <c r="O8" s="58"/>
    </row>
    <row r="9" spans="1:19" ht="30" customHeight="1" x14ac:dyDescent="0.15">
      <c r="A9" s="10"/>
      <c r="B9" s="510" t="s">
        <v>10</v>
      </c>
      <c r="C9" s="511"/>
      <c r="D9" s="27">
        <f>'様式３－２'!$Z$12</f>
        <v>0</v>
      </c>
      <c r="E9" s="28" t="s">
        <v>14</v>
      </c>
      <c r="F9" s="29">
        <f>'様式３－２'!$Z$13</f>
        <v>0</v>
      </c>
      <c r="G9" s="30" t="s">
        <v>14</v>
      </c>
      <c r="H9" s="31">
        <f t="shared" si="0"/>
        <v>0</v>
      </c>
      <c r="I9" s="508"/>
      <c r="J9" s="508"/>
      <c r="K9" s="32" t="s">
        <v>24</v>
      </c>
      <c r="L9" s="33" t="e">
        <f t="shared" si="1"/>
        <v>#DIV/0!</v>
      </c>
      <c r="M9" s="34" t="s">
        <v>23</v>
      </c>
      <c r="N9" s="18"/>
      <c r="O9" s="58"/>
    </row>
    <row r="10" spans="1:19" ht="30" customHeight="1" x14ac:dyDescent="0.15">
      <c r="A10" s="10"/>
      <c r="B10" s="510" t="s">
        <v>25</v>
      </c>
      <c r="C10" s="511"/>
      <c r="D10" s="27">
        <f>'様式３－２'!$AA$12</f>
        <v>0</v>
      </c>
      <c r="E10" s="28" t="s">
        <v>14</v>
      </c>
      <c r="F10" s="29">
        <f>'様式３－２'!$AA$13</f>
        <v>0</v>
      </c>
      <c r="G10" s="30" t="s">
        <v>14</v>
      </c>
      <c r="H10" s="35">
        <f t="shared" si="0"/>
        <v>0</v>
      </c>
      <c r="I10" s="508"/>
      <c r="J10" s="508"/>
      <c r="K10" s="32" t="s">
        <v>22</v>
      </c>
      <c r="L10" s="36" t="e">
        <f t="shared" si="1"/>
        <v>#DIV/0!</v>
      </c>
      <c r="M10" s="34" t="s">
        <v>26</v>
      </c>
      <c r="N10" s="37"/>
      <c r="O10" s="58"/>
    </row>
    <row r="11" spans="1:19" ht="30" customHeight="1" x14ac:dyDescent="0.15">
      <c r="A11" s="10"/>
      <c r="B11" s="512" t="s">
        <v>27</v>
      </c>
      <c r="C11" s="513"/>
      <c r="D11" s="27">
        <f>'様式３－２'!$AB$12</f>
        <v>0</v>
      </c>
      <c r="E11" s="28" t="s">
        <v>14</v>
      </c>
      <c r="F11" s="29">
        <f>'様式３－２'!$AB$13</f>
        <v>0</v>
      </c>
      <c r="G11" s="28" t="s">
        <v>14</v>
      </c>
      <c r="H11" s="38">
        <f t="shared" si="0"/>
        <v>0</v>
      </c>
      <c r="I11" s="509"/>
      <c r="J11" s="509"/>
      <c r="K11" s="32" t="s">
        <v>24</v>
      </c>
      <c r="L11" s="39" t="e">
        <f t="shared" si="1"/>
        <v>#DIV/0!</v>
      </c>
      <c r="M11" s="34" t="s">
        <v>23</v>
      </c>
      <c r="N11" s="37"/>
      <c r="O11" s="58"/>
    </row>
    <row r="12" spans="1:19" ht="30" customHeight="1" x14ac:dyDescent="0.15">
      <c r="A12" s="10"/>
      <c r="B12" s="512" t="s">
        <v>28</v>
      </c>
      <c r="C12" s="513"/>
      <c r="D12" s="27">
        <f>'様式３－２'!$AC$12</f>
        <v>0</v>
      </c>
      <c r="E12" s="28" t="s">
        <v>14</v>
      </c>
      <c r="F12" s="29">
        <f>'様式３－２'!$AC$13</f>
        <v>0</v>
      </c>
      <c r="G12" s="28" t="s">
        <v>14</v>
      </c>
      <c r="H12" s="38">
        <f t="shared" si="0"/>
        <v>0</v>
      </c>
      <c r="I12" s="514">
        <f>SUM(H12:H13)</f>
        <v>0</v>
      </c>
      <c r="J12" s="515" t="s">
        <v>14</v>
      </c>
      <c r="K12" s="32" t="s">
        <v>22</v>
      </c>
      <c r="L12" s="33" t="e">
        <f t="shared" si="1"/>
        <v>#DIV/0!</v>
      </c>
      <c r="M12" s="34" t="s">
        <v>26</v>
      </c>
      <c r="N12" s="37"/>
      <c r="O12" s="58"/>
    </row>
    <row r="13" spans="1:19" ht="30" customHeight="1" x14ac:dyDescent="0.15">
      <c r="A13" s="10"/>
      <c r="B13" s="512" t="s">
        <v>29</v>
      </c>
      <c r="C13" s="513"/>
      <c r="D13" s="27">
        <f>'様式３－２'!$AD$12</f>
        <v>0</v>
      </c>
      <c r="E13" s="40" t="s">
        <v>14</v>
      </c>
      <c r="F13" s="37">
        <f>'様式３－２'!$AD$13</f>
        <v>0</v>
      </c>
      <c r="G13" s="18" t="s">
        <v>14</v>
      </c>
      <c r="H13" s="31">
        <f t="shared" si="0"/>
        <v>0</v>
      </c>
      <c r="I13" s="509"/>
      <c r="J13" s="516"/>
      <c r="K13" s="32" t="s">
        <v>24</v>
      </c>
      <c r="L13" s="33" t="e">
        <f t="shared" si="1"/>
        <v>#DIV/0!</v>
      </c>
      <c r="M13" s="34" t="s">
        <v>23</v>
      </c>
      <c r="N13" s="37"/>
      <c r="O13" s="58"/>
    </row>
    <row r="14" spans="1:19" ht="30" customHeight="1" x14ac:dyDescent="0.15">
      <c r="A14" s="10"/>
      <c r="B14" s="512" t="s">
        <v>30</v>
      </c>
      <c r="C14" s="513"/>
      <c r="D14" s="27">
        <f>'様式３－２'!$AE$12</f>
        <v>0</v>
      </c>
      <c r="E14" s="28" t="s">
        <v>14</v>
      </c>
      <c r="F14" s="29">
        <f>'様式３－２'!$AE$13</f>
        <v>0</v>
      </c>
      <c r="G14" s="30" t="s">
        <v>14</v>
      </c>
      <c r="H14" s="517">
        <f>SUM(D14,F14)</f>
        <v>0</v>
      </c>
      <c r="I14" s="518"/>
      <c r="J14" s="30" t="s">
        <v>14</v>
      </c>
      <c r="K14" s="32" t="s">
        <v>22</v>
      </c>
      <c r="L14" s="36" t="e">
        <f t="shared" si="1"/>
        <v>#DIV/0!</v>
      </c>
      <c r="M14" s="34" t="s">
        <v>26</v>
      </c>
      <c r="N14" s="37"/>
      <c r="O14" s="58"/>
    </row>
    <row r="15" spans="1:19" ht="30" customHeight="1" x14ac:dyDescent="0.15">
      <c r="A15" s="10"/>
      <c r="B15" s="520" t="s">
        <v>31</v>
      </c>
      <c r="C15" s="521"/>
      <c r="D15" s="27">
        <f>'様式３－２'!$AF$12</f>
        <v>0</v>
      </c>
      <c r="E15" s="41" t="s">
        <v>14</v>
      </c>
      <c r="F15" s="42">
        <f>'様式３－２'!$AF$13</f>
        <v>0</v>
      </c>
      <c r="G15" s="43" t="s">
        <v>14</v>
      </c>
      <c r="H15" s="522">
        <f>SUM(D15,F15)</f>
        <v>0</v>
      </c>
      <c r="I15" s="523"/>
      <c r="J15" s="44" t="s">
        <v>14</v>
      </c>
      <c r="K15" s="45" t="s">
        <v>22</v>
      </c>
      <c r="L15" s="46" t="e">
        <f t="shared" si="1"/>
        <v>#DIV/0!</v>
      </c>
      <c r="M15" s="47" t="s">
        <v>23</v>
      </c>
      <c r="N15" s="37"/>
      <c r="O15" s="58"/>
    </row>
    <row r="16" spans="1:19" ht="30" customHeight="1" x14ac:dyDescent="0.15">
      <c r="A16" s="10"/>
      <c r="B16" s="492" t="s">
        <v>32</v>
      </c>
      <c r="C16" s="493"/>
      <c r="D16" s="48">
        <f>SUM(D8:D15)</f>
        <v>0</v>
      </c>
      <c r="E16" s="49" t="s">
        <v>14</v>
      </c>
      <c r="F16" s="50">
        <f>SUM(F8:F15)</f>
        <v>0</v>
      </c>
      <c r="G16" s="51" t="s">
        <v>14</v>
      </c>
      <c r="H16" s="524">
        <f>SUM(H8:H15)</f>
        <v>0</v>
      </c>
      <c r="I16" s="525"/>
      <c r="J16" s="52" t="s">
        <v>14</v>
      </c>
      <c r="K16" s="53"/>
      <c r="L16" s="54"/>
      <c r="M16" s="55"/>
      <c r="N16" s="37"/>
      <c r="O16" s="58"/>
      <c r="Q16" s="56"/>
      <c r="R16" s="57"/>
      <c r="S16" s="57"/>
    </row>
    <row r="17" spans="1:15" ht="7.5" customHeight="1" x14ac:dyDescent="0.15">
      <c r="A17" s="10"/>
      <c r="B17" s="12"/>
      <c r="C17" s="12"/>
      <c r="D17" s="12"/>
      <c r="E17" s="12"/>
      <c r="F17" s="12"/>
      <c r="G17" s="12"/>
      <c r="H17" s="12"/>
      <c r="I17" s="12"/>
      <c r="J17" s="12"/>
      <c r="K17" s="12"/>
      <c r="L17" s="13"/>
      <c r="M17" s="12"/>
      <c r="N17" s="12"/>
      <c r="O17" s="58"/>
    </row>
    <row r="18" spans="1:15" ht="16.5" customHeight="1" x14ac:dyDescent="0.15">
      <c r="A18" s="10"/>
      <c r="B18" s="263" t="s">
        <v>219</v>
      </c>
      <c r="C18" s="10"/>
      <c r="D18" s="10"/>
      <c r="E18" s="10"/>
      <c r="F18" s="10"/>
      <c r="G18" s="10"/>
      <c r="H18" s="10"/>
      <c r="I18" s="10"/>
      <c r="J18" s="10"/>
      <c r="K18" s="10"/>
      <c r="L18" s="10"/>
      <c r="M18" s="10"/>
      <c r="N18" s="12"/>
      <c r="O18" s="107"/>
    </row>
    <row r="19" spans="1:15" ht="16.5" customHeight="1" x14ac:dyDescent="0.15">
      <c r="A19" s="10"/>
      <c r="B19" s="263" t="s">
        <v>220</v>
      </c>
      <c r="C19" s="10"/>
      <c r="D19" s="10"/>
      <c r="E19" s="10"/>
      <c r="F19" s="10"/>
      <c r="G19" s="10"/>
      <c r="H19" s="10"/>
      <c r="I19" s="10"/>
      <c r="J19" s="10"/>
      <c r="K19" s="10"/>
      <c r="L19" s="10"/>
      <c r="M19" s="10"/>
      <c r="N19" s="16"/>
      <c r="O19" s="519"/>
    </row>
    <row r="20" spans="1:15" ht="16.5" customHeight="1" x14ac:dyDescent="0.15">
      <c r="A20" s="10"/>
      <c r="B20" s="263" t="s">
        <v>221</v>
      </c>
      <c r="C20" s="10"/>
      <c r="D20" s="10"/>
      <c r="E20" s="10"/>
      <c r="F20" s="10"/>
      <c r="G20" s="10"/>
      <c r="H20" s="10"/>
      <c r="I20" s="10"/>
      <c r="J20" s="10"/>
      <c r="K20" s="10"/>
      <c r="L20" s="10"/>
      <c r="M20" s="10"/>
      <c r="N20" s="12"/>
      <c r="O20" s="519"/>
    </row>
    <row r="21" spans="1:15" ht="16.5" customHeight="1" x14ac:dyDescent="0.15">
      <c r="A21" s="10"/>
      <c r="B21" s="263" t="s">
        <v>222</v>
      </c>
      <c r="C21" s="10"/>
      <c r="D21" s="10"/>
      <c r="E21" s="10"/>
      <c r="F21" s="10"/>
      <c r="G21" s="10"/>
      <c r="H21" s="10"/>
      <c r="I21" s="10"/>
      <c r="J21" s="10"/>
      <c r="K21" s="10"/>
      <c r="L21" s="10"/>
      <c r="M21" s="10"/>
      <c r="N21" s="18"/>
      <c r="O21" s="58"/>
    </row>
    <row r="22" spans="1:15" ht="16.5" customHeight="1" x14ac:dyDescent="0.15">
      <c r="A22" s="10"/>
      <c r="B22" s="263" t="s">
        <v>223</v>
      </c>
      <c r="C22" s="10"/>
      <c r="D22" s="10"/>
      <c r="E22" s="10"/>
      <c r="F22" s="10"/>
      <c r="G22" s="10"/>
      <c r="H22" s="10"/>
      <c r="I22" s="10"/>
      <c r="J22" s="10"/>
      <c r="K22" s="10"/>
      <c r="L22" s="10"/>
      <c r="M22" s="10"/>
      <c r="N22" s="37"/>
      <c r="O22" s="58"/>
    </row>
    <row r="23" spans="1:15" ht="16.5" customHeight="1" x14ac:dyDescent="0.15">
      <c r="A23" s="10"/>
      <c r="B23" s="263" t="s">
        <v>224</v>
      </c>
      <c r="C23" s="10"/>
      <c r="D23" s="10"/>
      <c r="E23" s="10"/>
      <c r="F23" s="10"/>
      <c r="G23" s="10"/>
      <c r="H23" s="10"/>
      <c r="I23" s="10"/>
      <c r="J23" s="10"/>
      <c r="K23" s="10"/>
      <c r="L23" s="10"/>
      <c r="M23" s="10"/>
      <c r="N23" s="37"/>
      <c r="O23" s="58"/>
    </row>
    <row r="24" spans="1:15" ht="16.5" customHeight="1" x14ac:dyDescent="0.15">
      <c r="A24" s="10"/>
      <c r="B24" s="263" t="s">
        <v>215</v>
      </c>
      <c r="C24" s="10"/>
      <c r="D24" s="10"/>
      <c r="E24" s="10"/>
      <c r="F24" s="10"/>
      <c r="G24" s="10"/>
      <c r="H24" s="10"/>
      <c r="I24" s="10"/>
      <c r="J24" s="10"/>
      <c r="K24" s="10"/>
      <c r="L24" s="10"/>
      <c r="M24" s="10"/>
      <c r="N24" s="37"/>
      <c r="O24" s="58"/>
    </row>
    <row r="25" spans="1:15" ht="16.5" customHeight="1" x14ac:dyDescent="0.15">
      <c r="A25" s="10"/>
      <c r="B25" s="263" t="s">
        <v>225</v>
      </c>
      <c r="C25" s="10"/>
      <c r="D25" s="10"/>
      <c r="E25" s="10"/>
      <c r="F25" s="10"/>
      <c r="G25" s="10"/>
      <c r="H25" s="10"/>
      <c r="I25" s="10"/>
      <c r="J25" s="10"/>
      <c r="K25" s="10"/>
      <c r="L25" s="10"/>
      <c r="M25" s="10"/>
      <c r="N25" s="37"/>
      <c r="O25" s="58"/>
    </row>
    <row r="26" spans="1:15" ht="16.5" customHeight="1" x14ac:dyDescent="0.15">
      <c r="A26" s="10"/>
      <c r="B26" s="10"/>
      <c r="C26" s="10"/>
      <c r="D26" s="10"/>
      <c r="E26" s="10"/>
      <c r="F26" s="10"/>
      <c r="G26" s="10"/>
      <c r="H26" s="10"/>
      <c r="I26" s="10"/>
      <c r="J26" s="10"/>
      <c r="K26" s="10"/>
      <c r="L26" s="10"/>
      <c r="M26" s="10"/>
      <c r="N26" s="37"/>
      <c r="O26" s="58"/>
    </row>
    <row r="27" spans="1:15" ht="16.5" customHeight="1" x14ac:dyDescent="0.15">
      <c r="A27" s="10"/>
      <c r="B27" s="10"/>
      <c r="C27" s="10"/>
      <c r="D27" s="10"/>
      <c r="E27" s="10"/>
      <c r="F27" s="10"/>
      <c r="G27" s="10"/>
      <c r="H27" s="10"/>
      <c r="I27" s="10"/>
      <c r="J27" s="10"/>
      <c r="K27" s="10"/>
      <c r="L27" s="10"/>
      <c r="M27" s="10"/>
      <c r="N27" s="37"/>
      <c r="O27" s="58"/>
    </row>
    <row r="28" spans="1:15" ht="16.5" customHeight="1" x14ac:dyDescent="0.15">
      <c r="A28" s="10"/>
      <c r="B28" s="10"/>
      <c r="C28" s="10"/>
      <c r="D28" s="10"/>
      <c r="E28" s="10"/>
      <c r="F28" s="10"/>
      <c r="G28" s="10"/>
      <c r="H28" s="10"/>
      <c r="I28" s="10"/>
      <c r="J28" s="10"/>
      <c r="K28" s="10"/>
      <c r="L28" s="10"/>
      <c r="M28" s="10"/>
      <c r="N28" s="72"/>
      <c r="O28" s="58"/>
    </row>
    <row r="29" spans="1:15" ht="16.5" customHeight="1" x14ac:dyDescent="0.15">
      <c r="A29" s="10"/>
      <c r="B29" s="10"/>
      <c r="C29" s="10"/>
      <c r="D29" s="10"/>
      <c r="E29" s="10"/>
      <c r="F29" s="10"/>
      <c r="G29" s="10"/>
      <c r="H29" s="10"/>
      <c r="I29" s="10"/>
      <c r="J29" s="10"/>
      <c r="K29" s="10"/>
      <c r="L29" s="10"/>
      <c r="M29" s="10"/>
      <c r="N29" s="12"/>
      <c r="O29" s="58"/>
    </row>
    <row r="30" spans="1:15" ht="16.5" customHeight="1" x14ac:dyDescent="0.15">
      <c r="A30" s="10"/>
      <c r="B30" s="10"/>
      <c r="C30" s="10"/>
      <c r="D30" s="10"/>
      <c r="E30" s="10"/>
      <c r="F30" s="10"/>
      <c r="G30" s="10"/>
      <c r="H30" s="10"/>
      <c r="I30" s="10"/>
      <c r="J30" s="10"/>
      <c r="K30" s="10"/>
      <c r="L30" s="10"/>
      <c r="M30" s="10"/>
      <c r="N30" s="59"/>
      <c r="O30" s="58"/>
    </row>
    <row r="31" spans="1:15" ht="16.5" customHeight="1" x14ac:dyDescent="0.15">
      <c r="A31" s="10"/>
      <c r="B31" s="10"/>
      <c r="C31" s="10"/>
      <c r="D31" s="10"/>
      <c r="E31" s="10"/>
      <c r="F31" s="10"/>
      <c r="G31" s="10"/>
      <c r="H31" s="10"/>
      <c r="I31" s="10"/>
      <c r="J31" s="10"/>
      <c r="K31" s="10"/>
      <c r="L31" s="10"/>
      <c r="M31" s="10"/>
      <c r="N31" s="59"/>
      <c r="O31" s="58"/>
    </row>
    <row r="32" spans="1:15" ht="16.5" customHeight="1" x14ac:dyDescent="0.15">
      <c r="A32" s="10"/>
      <c r="B32" s="10"/>
      <c r="C32" s="10"/>
      <c r="D32" s="10"/>
      <c r="E32" s="10"/>
      <c r="F32" s="10"/>
      <c r="G32" s="10"/>
      <c r="H32" s="10"/>
      <c r="I32" s="10"/>
      <c r="J32" s="10"/>
      <c r="K32" s="10"/>
      <c r="L32" s="10"/>
      <c r="M32" s="10"/>
      <c r="N32" s="14"/>
      <c r="O32" s="60"/>
    </row>
  </sheetData>
  <sheetProtection sheet="1" objects="1" scenarios="1" selectLockedCells="1"/>
  <mergeCells count="26">
    <mergeCell ref="O19:O20"/>
    <mergeCell ref="B15:C15"/>
    <mergeCell ref="H15:I15"/>
    <mergeCell ref="B16:C16"/>
    <mergeCell ref="H16:I16"/>
    <mergeCell ref="B12:C12"/>
    <mergeCell ref="I12:I13"/>
    <mergeCell ref="J12:J13"/>
    <mergeCell ref="B13:C13"/>
    <mergeCell ref="B14:C14"/>
    <mergeCell ref="H14:I14"/>
    <mergeCell ref="B8:C8"/>
    <mergeCell ref="I8:I11"/>
    <mergeCell ref="J8:J11"/>
    <mergeCell ref="B9:C9"/>
    <mergeCell ref="B10:C10"/>
    <mergeCell ref="B11:C11"/>
    <mergeCell ref="B7:C7"/>
    <mergeCell ref="D7:E7"/>
    <mergeCell ref="F7:G7"/>
    <mergeCell ref="H7:M7"/>
    <mergeCell ref="B2:M2"/>
    <mergeCell ref="F4:G4"/>
    <mergeCell ref="H4:L4"/>
    <mergeCell ref="F5:G5"/>
    <mergeCell ref="H5:L5"/>
  </mergeCells>
  <phoneticPr fontId="10"/>
  <conditionalFormatting sqref="H16">
    <cfRule type="cellIs" dxfId="264" priority="13" stopIfTrue="1" operator="lessThan">
      <formula>90</formula>
    </cfRule>
  </conditionalFormatting>
  <conditionalFormatting sqref="I8:I11">
    <cfRule type="cellIs" dxfId="263" priority="14" operator="lessThan">
      <formula>$H$16*0.8</formula>
    </cfRule>
  </conditionalFormatting>
  <conditionalFormatting sqref="H16:I16">
    <cfRule type="cellIs" dxfId="262" priority="16" stopIfTrue="1" operator="greaterThan">
      <formula>120</formula>
    </cfRule>
  </conditionalFormatting>
  <conditionalFormatting sqref="I12:I13">
    <cfRule type="cellIs" dxfId="261" priority="5" operator="lessThan">
      <formula>$H$16*0.1</formula>
    </cfRule>
  </conditionalFormatting>
  <conditionalFormatting sqref="H8:H13 H14:I15">
    <cfRule type="cellIs" dxfId="260" priority="10" stopIfTrue="1" operator="equal">
      <formula>0</formula>
    </cfRule>
  </conditionalFormatting>
  <conditionalFormatting sqref="H9">
    <cfRule type="cellIs" dxfId="259" priority="11" stopIfTrue="1" operator="lessThan">
      <formula>$H$16/2</formula>
    </cfRule>
  </conditionalFormatting>
  <conditionalFormatting sqref="O18">
    <cfRule type="cellIs" dxfId="258" priority="2" operator="lessThan">
      <formula>120</formula>
    </cfRule>
  </conditionalFormatting>
  <conditionalFormatting sqref="O19:O20">
    <cfRule type="cellIs" dxfId="257" priority="1" operator="lessThan">
      <formula>15</formula>
    </cfRule>
  </conditionalFormatting>
  <pageMargins left="0.7" right="0.7" top="0.75" bottom="0.75" header="0.3" footer="0.3"/>
  <pageSetup paperSize="9" scale="9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W60"/>
  <sheetViews>
    <sheetView view="pageBreakPreview" topLeftCell="A12" zoomScaleNormal="70" zoomScaleSheetLayoutView="100" zoomScalePageLayoutView="115" workbookViewId="0">
      <selection activeCell="C15" sqref="C15:N24"/>
    </sheetView>
  </sheetViews>
  <sheetFormatPr defaultRowHeight="13.5" x14ac:dyDescent="0.15"/>
  <cols>
    <col min="1" max="1" width="1" style="163" customWidth="1"/>
    <col min="2" max="2" width="4.625" style="163" customWidth="1"/>
    <col min="3" max="3" width="2.125" style="163" customWidth="1"/>
    <col min="4" max="4" width="6.5" style="163" customWidth="1"/>
    <col min="5" max="5" width="1.875" style="163" customWidth="1"/>
    <col min="6" max="6" width="7.625" style="163" customWidth="1"/>
    <col min="7" max="7" width="4.625" style="163" customWidth="1"/>
    <col min="8" max="8" width="10.625" style="163" customWidth="1"/>
    <col min="9" max="9" width="7.625" style="163" customWidth="1"/>
    <col min="10" max="10" width="3.375" style="163" customWidth="1"/>
    <col min="11" max="11" width="12.625" style="163" customWidth="1"/>
    <col min="12" max="12" width="13.25" style="163" customWidth="1"/>
    <col min="13" max="14" width="8.5" style="163" customWidth="1"/>
    <col min="15" max="17" width="6.25" style="163" customWidth="1"/>
    <col min="18" max="18" width="2.5" style="163" customWidth="1"/>
    <col min="19" max="19" width="11.625" style="163" customWidth="1"/>
    <col min="20" max="20" width="8.875" style="163" customWidth="1"/>
    <col min="21" max="28" width="4.5" style="163" customWidth="1"/>
    <col min="29" max="57" width="3.75" style="163" customWidth="1"/>
    <col min="58" max="65" width="4.75" style="163" customWidth="1"/>
    <col min="66" max="66" width="6.5" style="247" customWidth="1"/>
    <col min="67" max="71" width="3.75" style="163" customWidth="1"/>
    <col min="72" max="72" width="4" style="247" customWidth="1"/>
    <col min="73" max="73" width="2.875" style="163" customWidth="1"/>
    <col min="74" max="74" width="3.625" style="163" customWidth="1"/>
    <col min="75" max="256" width="9" style="163"/>
    <col min="257" max="257" width="1" style="163" customWidth="1"/>
    <col min="258" max="258" width="4.625" style="163" customWidth="1"/>
    <col min="259" max="259" width="2.125" style="163" customWidth="1"/>
    <col min="260" max="260" width="6.5" style="163" customWidth="1"/>
    <col min="261" max="261" width="1.875" style="163" customWidth="1"/>
    <col min="262" max="262" width="7.625" style="163" customWidth="1"/>
    <col min="263" max="263" width="4.625" style="163" customWidth="1"/>
    <col min="264" max="264" width="10.625" style="163" customWidth="1"/>
    <col min="265" max="265" width="7.625" style="163" customWidth="1"/>
    <col min="266" max="266" width="3.375" style="163" customWidth="1"/>
    <col min="267" max="267" width="12.625" style="163" customWidth="1"/>
    <col min="268" max="268" width="13.25" style="163" customWidth="1"/>
    <col min="269" max="270" width="8.5" style="163" customWidth="1"/>
    <col min="271" max="273" width="5.875" style="163" customWidth="1"/>
    <col min="274" max="274" width="1.375" style="163" customWidth="1"/>
    <col min="275" max="276" width="18.125" style="163" customWidth="1"/>
    <col min="277" max="284" width="5.625" style="163" customWidth="1"/>
    <col min="285" max="313" width="3.75" style="163" customWidth="1"/>
    <col min="314" max="321" width="4.75" style="163" customWidth="1"/>
    <col min="322" max="322" width="6.5" style="163" customWidth="1"/>
    <col min="323" max="327" width="3.75" style="163" customWidth="1"/>
    <col min="328" max="328" width="4" style="163" customWidth="1"/>
    <col min="329" max="329" width="2.875" style="163" customWidth="1"/>
    <col min="330" max="330" width="3.625" style="163" customWidth="1"/>
    <col min="331" max="512" width="9" style="163"/>
    <col min="513" max="513" width="1" style="163" customWidth="1"/>
    <col min="514" max="514" width="4.625" style="163" customWidth="1"/>
    <col min="515" max="515" width="2.125" style="163" customWidth="1"/>
    <col min="516" max="516" width="6.5" style="163" customWidth="1"/>
    <col min="517" max="517" width="1.875" style="163" customWidth="1"/>
    <col min="518" max="518" width="7.625" style="163" customWidth="1"/>
    <col min="519" max="519" width="4.625" style="163" customWidth="1"/>
    <col min="520" max="520" width="10.625" style="163" customWidth="1"/>
    <col min="521" max="521" width="7.625" style="163" customWidth="1"/>
    <col min="522" max="522" width="3.375" style="163" customWidth="1"/>
    <col min="523" max="523" width="12.625" style="163" customWidth="1"/>
    <col min="524" max="524" width="13.25" style="163" customWidth="1"/>
    <col min="525" max="526" width="8.5" style="163" customWidth="1"/>
    <col min="527" max="529" width="5.875" style="163" customWidth="1"/>
    <col min="530" max="530" width="1.375" style="163" customWidth="1"/>
    <col min="531" max="532" width="18.125" style="163" customWidth="1"/>
    <col min="533" max="540" width="5.625" style="163" customWidth="1"/>
    <col min="541" max="569" width="3.75" style="163" customWidth="1"/>
    <col min="570" max="577" width="4.75" style="163" customWidth="1"/>
    <col min="578" max="578" width="6.5" style="163" customWidth="1"/>
    <col min="579" max="583" width="3.75" style="163" customWidth="1"/>
    <col min="584" max="584" width="4" style="163" customWidth="1"/>
    <col min="585" max="585" width="2.875" style="163" customWidth="1"/>
    <col min="586" max="586" width="3.625" style="163" customWidth="1"/>
    <col min="587" max="768" width="9" style="163"/>
    <col min="769" max="769" width="1" style="163" customWidth="1"/>
    <col min="770" max="770" width="4.625" style="163" customWidth="1"/>
    <col min="771" max="771" width="2.125" style="163" customWidth="1"/>
    <col min="772" max="772" width="6.5" style="163" customWidth="1"/>
    <col min="773" max="773" width="1.875" style="163" customWidth="1"/>
    <col min="774" max="774" width="7.625" style="163" customWidth="1"/>
    <col min="775" max="775" width="4.625" style="163" customWidth="1"/>
    <col min="776" max="776" width="10.625" style="163" customWidth="1"/>
    <col min="777" max="777" width="7.625" style="163" customWidth="1"/>
    <col min="778" max="778" width="3.375" style="163" customWidth="1"/>
    <col min="779" max="779" width="12.625" style="163" customWidth="1"/>
    <col min="780" max="780" width="13.25" style="163" customWidth="1"/>
    <col min="781" max="782" width="8.5" style="163" customWidth="1"/>
    <col min="783" max="785" width="5.875" style="163" customWidth="1"/>
    <col min="786" max="786" width="1.375" style="163" customWidth="1"/>
    <col min="787" max="788" width="18.125" style="163" customWidth="1"/>
    <col min="789" max="796" width="5.625" style="163" customWidth="1"/>
    <col min="797" max="825" width="3.75" style="163" customWidth="1"/>
    <col min="826" max="833" width="4.75" style="163" customWidth="1"/>
    <col min="834" max="834" width="6.5" style="163" customWidth="1"/>
    <col min="835" max="839" width="3.75" style="163" customWidth="1"/>
    <col min="840" max="840" width="4" style="163" customWidth="1"/>
    <col min="841" max="841" width="2.875" style="163" customWidth="1"/>
    <col min="842" max="842" width="3.625" style="163" customWidth="1"/>
    <col min="843" max="1024" width="9" style="163"/>
    <col min="1025" max="1025" width="1" style="163" customWidth="1"/>
    <col min="1026" max="1026" width="4.625" style="163" customWidth="1"/>
    <col min="1027" max="1027" width="2.125" style="163" customWidth="1"/>
    <col min="1028" max="1028" width="6.5" style="163" customWidth="1"/>
    <col min="1029" max="1029" width="1.875" style="163" customWidth="1"/>
    <col min="1030" max="1030" width="7.625" style="163" customWidth="1"/>
    <col min="1031" max="1031" width="4.625" style="163" customWidth="1"/>
    <col min="1032" max="1032" width="10.625" style="163" customWidth="1"/>
    <col min="1033" max="1033" width="7.625" style="163" customWidth="1"/>
    <col min="1034" max="1034" width="3.375" style="163" customWidth="1"/>
    <col min="1035" max="1035" width="12.625" style="163" customWidth="1"/>
    <col min="1036" max="1036" width="13.25" style="163" customWidth="1"/>
    <col min="1037" max="1038" width="8.5" style="163" customWidth="1"/>
    <col min="1039" max="1041" width="5.875" style="163" customWidth="1"/>
    <col min="1042" max="1042" width="1.375" style="163" customWidth="1"/>
    <col min="1043" max="1044" width="18.125" style="163" customWidth="1"/>
    <col min="1045" max="1052" width="5.625" style="163" customWidth="1"/>
    <col min="1053" max="1081" width="3.75" style="163" customWidth="1"/>
    <col min="1082" max="1089" width="4.75" style="163" customWidth="1"/>
    <col min="1090" max="1090" width="6.5" style="163" customWidth="1"/>
    <col min="1091" max="1095" width="3.75" style="163" customWidth="1"/>
    <col min="1096" max="1096" width="4" style="163" customWidth="1"/>
    <col min="1097" max="1097" width="2.875" style="163" customWidth="1"/>
    <col min="1098" max="1098" width="3.625" style="163" customWidth="1"/>
    <col min="1099" max="1280" width="9" style="163"/>
    <col min="1281" max="1281" width="1" style="163" customWidth="1"/>
    <col min="1282" max="1282" width="4.625" style="163" customWidth="1"/>
    <col min="1283" max="1283" width="2.125" style="163" customWidth="1"/>
    <col min="1284" max="1284" width="6.5" style="163" customWidth="1"/>
    <col min="1285" max="1285" width="1.875" style="163" customWidth="1"/>
    <col min="1286" max="1286" width="7.625" style="163" customWidth="1"/>
    <col min="1287" max="1287" width="4.625" style="163" customWidth="1"/>
    <col min="1288" max="1288" width="10.625" style="163" customWidth="1"/>
    <col min="1289" max="1289" width="7.625" style="163" customWidth="1"/>
    <col min="1290" max="1290" width="3.375" style="163" customWidth="1"/>
    <col min="1291" max="1291" width="12.625" style="163" customWidth="1"/>
    <col min="1292" max="1292" width="13.25" style="163" customWidth="1"/>
    <col min="1293" max="1294" width="8.5" style="163" customWidth="1"/>
    <col min="1295" max="1297" width="5.875" style="163" customWidth="1"/>
    <col min="1298" max="1298" width="1.375" style="163" customWidth="1"/>
    <col min="1299" max="1300" width="18.125" style="163" customWidth="1"/>
    <col min="1301" max="1308" width="5.625" style="163" customWidth="1"/>
    <col min="1309" max="1337" width="3.75" style="163" customWidth="1"/>
    <col min="1338" max="1345" width="4.75" style="163" customWidth="1"/>
    <col min="1346" max="1346" width="6.5" style="163" customWidth="1"/>
    <col min="1347" max="1351" width="3.75" style="163" customWidth="1"/>
    <col min="1352" max="1352" width="4" style="163" customWidth="1"/>
    <col min="1353" max="1353" width="2.875" style="163" customWidth="1"/>
    <col min="1354" max="1354" width="3.625" style="163" customWidth="1"/>
    <col min="1355" max="1536" width="9" style="163"/>
    <col min="1537" max="1537" width="1" style="163" customWidth="1"/>
    <col min="1538" max="1538" width="4.625" style="163" customWidth="1"/>
    <col min="1539" max="1539" width="2.125" style="163" customWidth="1"/>
    <col min="1540" max="1540" width="6.5" style="163" customWidth="1"/>
    <col min="1541" max="1541" width="1.875" style="163" customWidth="1"/>
    <col min="1542" max="1542" width="7.625" style="163" customWidth="1"/>
    <col min="1543" max="1543" width="4.625" style="163" customWidth="1"/>
    <col min="1544" max="1544" width="10.625" style="163" customWidth="1"/>
    <col min="1545" max="1545" width="7.625" style="163" customWidth="1"/>
    <col min="1546" max="1546" width="3.375" style="163" customWidth="1"/>
    <col min="1547" max="1547" width="12.625" style="163" customWidth="1"/>
    <col min="1548" max="1548" width="13.25" style="163" customWidth="1"/>
    <col min="1549" max="1550" width="8.5" style="163" customWidth="1"/>
    <col min="1551" max="1553" width="5.875" style="163" customWidth="1"/>
    <col min="1554" max="1554" width="1.375" style="163" customWidth="1"/>
    <col min="1555" max="1556" width="18.125" style="163" customWidth="1"/>
    <col min="1557" max="1564" width="5.625" style="163" customWidth="1"/>
    <col min="1565" max="1593" width="3.75" style="163" customWidth="1"/>
    <col min="1594" max="1601" width="4.75" style="163" customWidth="1"/>
    <col min="1602" max="1602" width="6.5" style="163" customWidth="1"/>
    <col min="1603" max="1607" width="3.75" style="163" customWidth="1"/>
    <col min="1608" max="1608" width="4" style="163" customWidth="1"/>
    <col min="1609" max="1609" width="2.875" style="163" customWidth="1"/>
    <col min="1610" max="1610" width="3.625" style="163" customWidth="1"/>
    <col min="1611" max="1792" width="9" style="163"/>
    <col min="1793" max="1793" width="1" style="163" customWidth="1"/>
    <col min="1794" max="1794" width="4.625" style="163" customWidth="1"/>
    <col min="1795" max="1795" width="2.125" style="163" customWidth="1"/>
    <col min="1796" max="1796" width="6.5" style="163" customWidth="1"/>
    <col min="1797" max="1797" width="1.875" style="163" customWidth="1"/>
    <col min="1798" max="1798" width="7.625" style="163" customWidth="1"/>
    <col min="1799" max="1799" width="4.625" style="163" customWidth="1"/>
    <col min="1800" max="1800" width="10.625" style="163" customWidth="1"/>
    <col min="1801" max="1801" width="7.625" style="163" customWidth="1"/>
    <col min="1802" max="1802" width="3.375" style="163" customWidth="1"/>
    <col min="1803" max="1803" width="12.625" style="163" customWidth="1"/>
    <col min="1804" max="1804" width="13.25" style="163" customWidth="1"/>
    <col min="1805" max="1806" width="8.5" style="163" customWidth="1"/>
    <col min="1807" max="1809" width="5.875" style="163" customWidth="1"/>
    <col min="1810" max="1810" width="1.375" style="163" customWidth="1"/>
    <col min="1811" max="1812" width="18.125" style="163" customWidth="1"/>
    <col min="1813" max="1820" width="5.625" style="163" customWidth="1"/>
    <col min="1821" max="1849" width="3.75" style="163" customWidth="1"/>
    <col min="1850" max="1857" width="4.75" style="163" customWidth="1"/>
    <col min="1858" max="1858" width="6.5" style="163" customWidth="1"/>
    <col min="1859" max="1863" width="3.75" style="163" customWidth="1"/>
    <col min="1864" max="1864" width="4" style="163" customWidth="1"/>
    <col min="1865" max="1865" width="2.875" style="163" customWidth="1"/>
    <col min="1866" max="1866" width="3.625" style="163" customWidth="1"/>
    <col min="1867" max="2048" width="9" style="163"/>
    <col min="2049" max="2049" width="1" style="163" customWidth="1"/>
    <col min="2050" max="2050" width="4.625" style="163" customWidth="1"/>
    <col min="2051" max="2051" width="2.125" style="163" customWidth="1"/>
    <col min="2052" max="2052" width="6.5" style="163" customWidth="1"/>
    <col min="2053" max="2053" width="1.875" style="163" customWidth="1"/>
    <col min="2054" max="2054" width="7.625" style="163" customWidth="1"/>
    <col min="2055" max="2055" width="4.625" style="163" customWidth="1"/>
    <col min="2056" max="2056" width="10.625" style="163" customWidth="1"/>
    <col min="2057" max="2057" width="7.625" style="163" customWidth="1"/>
    <col min="2058" max="2058" width="3.375" style="163" customWidth="1"/>
    <col min="2059" max="2059" width="12.625" style="163" customWidth="1"/>
    <col min="2060" max="2060" width="13.25" style="163" customWidth="1"/>
    <col min="2061" max="2062" width="8.5" style="163" customWidth="1"/>
    <col min="2063" max="2065" width="5.875" style="163" customWidth="1"/>
    <col min="2066" max="2066" width="1.375" style="163" customWidth="1"/>
    <col min="2067" max="2068" width="18.125" style="163" customWidth="1"/>
    <col min="2069" max="2076" width="5.625" style="163" customWidth="1"/>
    <col min="2077" max="2105" width="3.75" style="163" customWidth="1"/>
    <col min="2106" max="2113" width="4.75" style="163" customWidth="1"/>
    <col min="2114" max="2114" width="6.5" style="163" customWidth="1"/>
    <col min="2115" max="2119" width="3.75" style="163" customWidth="1"/>
    <col min="2120" max="2120" width="4" style="163" customWidth="1"/>
    <col min="2121" max="2121" width="2.875" style="163" customWidth="1"/>
    <col min="2122" max="2122" width="3.625" style="163" customWidth="1"/>
    <col min="2123" max="2304" width="9" style="163"/>
    <col min="2305" max="2305" width="1" style="163" customWidth="1"/>
    <col min="2306" max="2306" width="4.625" style="163" customWidth="1"/>
    <col min="2307" max="2307" width="2.125" style="163" customWidth="1"/>
    <col min="2308" max="2308" width="6.5" style="163" customWidth="1"/>
    <col min="2309" max="2309" width="1.875" style="163" customWidth="1"/>
    <col min="2310" max="2310" width="7.625" style="163" customWidth="1"/>
    <col min="2311" max="2311" width="4.625" style="163" customWidth="1"/>
    <col min="2312" max="2312" width="10.625" style="163" customWidth="1"/>
    <col min="2313" max="2313" width="7.625" style="163" customWidth="1"/>
    <col min="2314" max="2314" width="3.375" style="163" customWidth="1"/>
    <col min="2315" max="2315" width="12.625" style="163" customWidth="1"/>
    <col min="2316" max="2316" width="13.25" style="163" customWidth="1"/>
    <col min="2317" max="2318" width="8.5" style="163" customWidth="1"/>
    <col min="2319" max="2321" width="5.875" style="163" customWidth="1"/>
    <col min="2322" max="2322" width="1.375" style="163" customWidth="1"/>
    <col min="2323" max="2324" width="18.125" style="163" customWidth="1"/>
    <col min="2325" max="2332" width="5.625" style="163" customWidth="1"/>
    <col min="2333" max="2361" width="3.75" style="163" customWidth="1"/>
    <col min="2362" max="2369" width="4.75" style="163" customWidth="1"/>
    <col min="2370" max="2370" width="6.5" style="163" customWidth="1"/>
    <col min="2371" max="2375" width="3.75" style="163" customWidth="1"/>
    <col min="2376" max="2376" width="4" style="163" customWidth="1"/>
    <col min="2377" max="2377" width="2.875" style="163" customWidth="1"/>
    <col min="2378" max="2378" width="3.625" style="163" customWidth="1"/>
    <col min="2379" max="2560" width="9" style="163"/>
    <col min="2561" max="2561" width="1" style="163" customWidth="1"/>
    <col min="2562" max="2562" width="4.625" style="163" customWidth="1"/>
    <col min="2563" max="2563" width="2.125" style="163" customWidth="1"/>
    <col min="2564" max="2564" width="6.5" style="163" customWidth="1"/>
    <col min="2565" max="2565" width="1.875" style="163" customWidth="1"/>
    <col min="2566" max="2566" width="7.625" style="163" customWidth="1"/>
    <col min="2567" max="2567" width="4.625" style="163" customWidth="1"/>
    <col min="2568" max="2568" width="10.625" style="163" customWidth="1"/>
    <col min="2569" max="2569" width="7.625" style="163" customWidth="1"/>
    <col min="2570" max="2570" width="3.375" style="163" customWidth="1"/>
    <col min="2571" max="2571" width="12.625" style="163" customWidth="1"/>
    <col min="2572" max="2572" width="13.25" style="163" customWidth="1"/>
    <col min="2573" max="2574" width="8.5" style="163" customWidth="1"/>
    <col min="2575" max="2577" width="5.875" style="163" customWidth="1"/>
    <col min="2578" max="2578" width="1.375" style="163" customWidth="1"/>
    <col min="2579" max="2580" width="18.125" style="163" customWidth="1"/>
    <col min="2581" max="2588" width="5.625" style="163" customWidth="1"/>
    <col min="2589" max="2617" width="3.75" style="163" customWidth="1"/>
    <col min="2618" max="2625" width="4.75" style="163" customWidth="1"/>
    <col min="2626" max="2626" width="6.5" style="163" customWidth="1"/>
    <col min="2627" max="2631" width="3.75" style="163" customWidth="1"/>
    <col min="2632" max="2632" width="4" style="163" customWidth="1"/>
    <col min="2633" max="2633" width="2.875" style="163" customWidth="1"/>
    <col min="2634" max="2634" width="3.625" style="163" customWidth="1"/>
    <col min="2635" max="2816" width="9" style="163"/>
    <col min="2817" max="2817" width="1" style="163" customWidth="1"/>
    <col min="2818" max="2818" width="4.625" style="163" customWidth="1"/>
    <col min="2819" max="2819" width="2.125" style="163" customWidth="1"/>
    <col min="2820" max="2820" width="6.5" style="163" customWidth="1"/>
    <col min="2821" max="2821" width="1.875" style="163" customWidth="1"/>
    <col min="2822" max="2822" width="7.625" style="163" customWidth="1"/>
    <col min="2823" max="2823" width="4.625" style="163" customWidth="1"/>
    <col min="2824" max="2824" width="10.625" style="163" customWidth="1"/>
    <col min="2825" max="2825" width="7.625" style="163" customWidth="1"/>
    <col min="2826" max="2826" width="3.375" style="163" customWidth="1"/>
    <col min="2827" max="2827" width="12.625" style="163" customWidth="1"/>
    <col min="2828" max="2828" width="13.25" style="163" customWidth="1"/>
    <col min="2829" max="2830" width="8.5" style="163" customWidth="1"/>
    <col min="2831" max="2833" width="5.875" style="163" customWidth="1"/>
    <col min="2834" max="2834" width="1.375" style="163" customWidth="1"/>
    <col min="2835" max="2836" width="18.125" style="163" customWidth="1"/>
    <col min="2837" max="2844" width="5.625" style="163" customWidth="1"/>
    <col min="2845" max="2873" width="3.75" style="163" customWidth="1"/>
    <col min="2874" max="2881" width="4.75" style="163" customWidth="1"/>
    <col min="2882" max="2882" width="6.5" style="163" customWidth="1"/>
    <col min="2883" max="2887" width="3.75" style="163" customWidth="1"/>
    <col min="2888" max="2888" width="4" style="163" customWidth="1"/>
    <col min="2889" max="2889" width="2.875" style="163" customWidth="1"/>
    <col min="2890" max="2890" width="3.625" style="163" customWidth="1"/>
    <col min="2891" max="3072" width="9" style="163"/>
    <col min="3073" max="3073" width="1" style="163" customWidth="1"/>
    <col min="3074" max="3074" width="4.625" style="163" customWidth="1"/>
    <col min="3075" max="3075" width="2.125" style="163" customWidth="1"/>
    <col min="3076" max="3076" width="6.5" style="163" customWidth="1"/>
    <col min="3077" max="3077" width="1.875" style="163" customWidth="1"/>
    <col min="3078" max="3078" width="7.625" style="163" customWidth="1"/>
    <col min="3079" max="3079" width="4.625" style="163" customWidth="1"/>
    <col min="3080" max="3080" width="10.625" style="163" customWidth="1"/>
    <col min="3081" max="3081" width="7.625" style="163" customWidth="1"/>
    <col min="3082" max="3082" width="3.375" style="163" customWidth="1"/>
    <col min="3083" max="3083" width="12.625" style="163" customWidth="1"/>
    <col min="3084" max="3084" width="13.25" style="163" customWidth="1"/>
    <col min="3085" max="3086" width="8.5" style="163" customWidth="1"/>
    <col min="3087" max="3089" width="5.875" style="163" customWidth="1"/>
    <col min="3090" max="3090" width="1.375" style="163" customWidth="1"/>
    <col min="3091" max="3092" width="18.125" style="163" customWidth="1"/>
    <col min="3093" max="3100" width="5.625" style="163" customWidth="1"/>
    <col min="3101" max="3129" width="3.75" style="163" customWidth="1"/>
    <col min="3130" max="3137" width="4.75" style="163" customWidth="1"/>
    <col min="3138" max="3138" width="6.5" style="163" customWidth="1"/>
    <col min="3139" max="3143" width="3.75" style="163" customWidth="1"/>
    <col min="3144" max="3144" width="4" style="163" customWidth="1"/>
    <col min="3145" max="3145" width="2.875" style="163" customWidth="1"/>
    <col min="3146" max="3146" width="3.625" style="163" customWidth="1"/>
    <col min="3147" max="3328" width="9" style="163"/>
    <col min="3329" max="3329" width="1" style="163" customWidth="1"/>
    <col min="3330" max="3330" width="4.625" style="163" customWidth="1"/>
    <col min="3331" max="3331" width="2.125" style="163" customWidth="1"/>
    <col min="3332" max="3332" width="6.5" style="163" customWidth="1"/>
    <col min="3333" max="3333" width="1.875" style="163" customWidth="1"/>
    <col min="3334" max="3334" width="7.625" style="163" customWidth="1"/>
    <col min="3335" max="3335" width="4.625" style="163" customWidth="1"/>
    <col min="3336" max="3336" width="10.625" style="163" customWidth="1"/>
    <col min="3337" max="3337" width="7.625" style="163" customWidth="1"/>
    <col min="3338" max="3338" width="3.375" style="163" customWidth="1"/>
    <col min="3339" max="3339" width="12.625" style="163" customWidth="1"/>
    <col min="3340" max="3340" width="13.25" style="163" customWidth="1"/>
    <col min="3341" max="3342" width="8.5" style="163" customWidth="1"/>
    <col min="3343" max="3345" width="5.875" style="163" customWidth="1"/>
    <col min="3346" max="3346" width="1.375" style="163" customWidth="1"/>
    <col min="3347" max="3348" width="18.125" style="163" customWidth="1"/>
    <col min="3349" max="3356" width="5.625" style="163" customWidth="1"/>
    <col min="3357" max="3385" width="3.75" style="163" customWidth="1"/>
    <col min="3386" max="3393" width="4.75" style="163" customWidth="1"/>
    <col min="3394" max="3394" width="6.5" style="163" customWidth="1"/>
    <col min="3395" max="3399" width="3.75" style="163" customWidth="1"/>
    <col min="3400" max="3400" width="4" style="163" customWidth="1"/>
    <col min="3401" max="3401" width="2.875" style="163" customWidth="1"/>
    <col min="3402" max="3402" width="3.625" style="163" customWidth="1"/>
    <col min="3403" max="3584" width="9" style="163"/>
    <col min="3585" max="3585" width="1" style="163" customWidth="1"/>
    <col min="3586" max="3586" width="4.625" style="163" customWidth="1"/>
    <col min="3587" max="3587" width="2.125" style="163" customWidth="1"/>
    <col min="3588" max="3588" width="6.5" style="163" customWidth="1"/>
    <col min="3589" max="3589" width="1.875" style="163" customWidth="1"/>
    <col min="3590" max="3590" width="7.625" style="163" customWidth="1"/>
    <col min="3591" max="3591" width="4.625" style="163" customWidth="1"/>
    <col min="3592" max="3592" width="10.625" style="163" customWidth="1"/>
    <col min="3593" max="3593" width="7.625" style="163" customWidth="1"/>
    <col min="3594" max="3594" width="3.375" style="163" customWidth="1"/>
    <col min="3595" max="3595" width="12.625" style="163" customWidth="1"/>
    <col min="3596" max="3596" width="13.25" style="163" customWidth="1"/>
    <col min="3597" max="3598" width="8.5" style="163" customWidth="1"/>
    <col min="3599" max="3601" width="5.875" style="163" customWidth="1"/>
    <col min="3602" max="3602" width="1.375" style="163" customWidth="1"/>
    <col min="3603" max="3604" width="18.125" style="163" customWidth="1"/>
    <col min="3605" max="3612" width="5.625" style="163" customWidth="1"/>
    <col min="3613" max="3641" width="3.75" style="163" customWidth="1"/>
    <col min="3642" max="3649" width="4.75" style="163" customWidth="1"/>
    <col min="3650" max="3650" width="6.5" style="163" customWidth="1"/>
    <col min="3651" max="3655" width="3.75" style="163" customWidth="1"/>
    <col min="3656" max="3656" width="4" style="163" customWidth="1"/>
    <col min="3657" max="3657" width="2.875" style="163" customWidth="1"/>
    <col min="3658" max="3658" width="3.625" style="163" customWidth="1"/>
    <col min="3659" max="3840" width="9" style="163"/>
    <col min="3841" max="3841" width="1" style="163" customWidth="1"/>
    <col min="3842" max="3842" width="4.625" style="163" customWidth="1"/>
    <col min="3843" max="3843" width="2.125" style="163" customWidth="1"/>
    <col min="3844" max="3844" width="6.5" style="163" customWidth="1"/>
    <col min="3845" max="3845" width="1.875" style="163" customWidth="1"/>
    <col min="3846" max="3846" width="7.625" style="163" customWidth="1"/>
    <col min="3847" max="3847" width="4.625" style="163" customWidth="1"/>
    <col min="3848" max="3848" width="10.625" style="163" customWidth="1"/>
    <col min="3849" max="3849" width="7.625" style="163" customWidth="1"/>
    <col min="3850" max="3850" width="3.375" style="163" customWidth="1"/>
    <col min="3851" max="3851" width="12.625" style="163" customWidth="1"/>
    <col min="3852" max="3852" width="13.25" style="163" customWidth="1"/>
    <col min="3853" max="3854" width="8.5" style="163" customWidth="1"/>
    <col min="3855" max="3857" width="5.875" style="163" customWidth="1"/>
    <col min="3858" max="3858" width="1.375" style="163" customWidth="1"/>
    <col min="3859" max="3860" width="18.125" style="163" customWidth="1"/>
    <col min="3861" max="3868" width="5.625" style="163" customWidth="1"/>
    <col min="3869" max="3897" width="3.75" style="163" customWidth="1"/>
    <col min="3898" max="3905" width="4.75" style="163" customWidth="1"/>
    <col min="3906" max="3906" width="6.5" style="163" customWidth="1"/>
    <col min="3907" max="3911" width="3.75" style="163" customWidth="1"/>
    <col min="3912" max="3912" width="4" style="163" customWidth="1"/>
    <col min="3913" max="3913" width="2.875" style="163" customWidth="1"/>
    <col min="3914" max="3914" width="3.625" style="163" customWidth="1"/>
    <col min="3915" max="4096" width="9" style="163"/>
    <col min="4097" max="4097" width="1" style="163" customWidth="1"/>
    <col min="4098" max="4098" width="4.625" style="163" customWidth="1"/>
    <col min="4099" max="4099" width="2.125" style="163" customWidth="1"/>
    <col min="4100" max="4100" width="6.5" style="163" customWidth="1"/>
    <col min="4101" max="4101" width="1.875" style="163" customWidth="1"/>
    <col min="4102" max="4102" width="7.625" style="163" customWidth="1"/>
    <col min="4103" max="4103" width="4.625" style="163" customWidth="1"/>
    <col min="4104" max="4104" width="10.625" style="163" customWidth="1"/>
    <col min="4105" max="4105" width="7.625" style="163" customWidth="1"/>
    <col min="4106" max="4106" width="3.375" style="163" customWidth="1"/>
    <col min="4107" max="4107" width="12.625" style="163" customWidth="1"/>
    <col min="4108" max="4108" width="13.25" style="163" customWidth="1"/>
    <col min="4109" max="4110" width="8.5" style="163" customWidth="1"/>
    <col min="4111" max="4113" width="5.875" style="163" customWidth="1"/>
    <col min="4114" max="4114" width="1.375" style="163" customWidth="1"/>
    <col min="4115" max="4116" width="18.125" style="163" customWidth="1"/>
    <col min="4117" max="4124" width="5.625" style="163" customWidth="1"/>
    <col min="4125" max="4153" width="3.75" style="163" customWidth="1"/>
    <col min="4154" max="4161" width="4.75" style="163" customWidth="1"/>
    <col min="4162" max="4162" width="6.5" style="163" customWidth="1"/>
    <col min="4163" max="4167" width="3.75" style="163" customWidth="1"/>
    <col min="4168" max="4168" width="4" style="163" customWidth="1"/>
    <col min="4169" max="4169" width="2.875" style="163" customWidth="1"/>
    <col min="4170" max="4170" width="3.625" style="163" customWidth="1"/>
    <col min="4171" max="4352" width="9" style="163"/>
    <col min="4353" max="4353" width="1" style="163" customWidth="1"/>
    <col min="4354" max="4354" width="4.625" style="163" customWidth="1"/>
    <col min="4355" max="4355" width="2.125" style="163" customWidth="1"/>
    <col min="4356" max="4356" width="6.5" style="163" customWidth="1"/>
    <col min="4357" max="4357" width="1.875" style="163" customWidth="1"/>
    <col min="4358" max="4358" width="7.625" style="163" customWidth="1"/>
    <col min="4359" max="4359" width="4.625" style="163" customWidth="1"/>
    <col min="4360" max="4360" width="10.625" style="163" customWidth="1"/>
    <col min="4361" max="4361" width="7.625" style="163" customWidth="1"/>
    <col min="4362" max="4362" width="3.375" style="163" customWidth="1"/>
    <col min="4363" max="4363" width="12.625" style="163" customWidth="1"/>
    <col min="4364" max="4364" width="13.25" style="163" customWidth="1"/>
    <col min="4365" max="4366" width="8.5" style="163" customWidth="1"/>
    <col min="4367" max="4369" width="5.875" style="163" customWidth="1"/>
    <col min="4370" max="4370" width="1.375" style="163" customWidth="1"/>
    <col min="4371" max="4372" width="18.125" style="163" customWidth="1"/>
    <col min="4373" max="4380" width="5.625" style="163" customWidth="1"/>
    <col min="4381" max="4409" width="3.75" style="163" customWidth="1"/>
    <col min="4410" max="4417" width="4.75" style="163" customWidth="1"/>
    <col min="4418" max="4418" width="6.5" style="163" customWidth="1"/>
    <col min="4419" max="4423" width="3.75" style="163" customWidth="1"/>
    <col min="4424" max="4424" width="4" style="163" customWidth="1"/>
    <col min="4425" max="4425" width="2.875" style="163" customWidth="1"/>
    <col min="4426" max="4426" width="3.625" style="163" customWidth="1"/>
    <col min="4427" max="4608" width="9" style="163"/>
    <col min="4609" max="4609" width="1" style="163" customWidth="1"/>
    <col min="4610" max="4610" width="4.625" style="163" customWidth="1"/>
    <col min="4611" max="4611" width="2.125" style="163" customWidth="1"/>
    <col min="4612" max="4612" width="6.5" style="163" customWidth="1"/>
    <col min="4613" max="4613" width="1.875" style="163" customWidth="1"/>
    <col min="4614" max="4614" width="7.625" style="163" customWidth="1"/>
    <col min="4615" max="4615" width="4.625" style="163" customWidth="1"/>
    <col min="4616" max="4616" width="10.625" style="163" customWidth="1"/>
    <col min="4617" max="4617" width="7.625" style="163" customWidth="1"/>
    <col min="4618" max="4618" width="3.375" style="163" customWidth="1"/>
    <col min="4619" max="4619" width="12.625" style="163" customWidth="1"/>
    <col min="4620" max="4620" width="13.25" style="163" customWidth="1"/>
    <col min="4621" max="4622" width="8.5" style="163" customWidth="1"/>
    <col min="4623" max="4625" width="5.875" style="163" customWidth="1"/>
    <col min="4626" max="4626" width="1.375" style="163" customWidth="1"/>
    <col min="4627" max="4628" width="18.125" style="163" customWidth="1"/>
    <col min="4629" max="4636" width="5.625" style="163" customWidth="1"/>
    <col min="4637" max="4665" width="3.75" style="163" customWidth="1"/>
    <col min="4666" max="4673" width="4.75" style="163" customWidth="1"/>
    <col min="4674" max="4674" width="6.5" style="163" customWidth="1"/>
    <col min="4675" max="4679" width="3.75" style="163" customWidth="1"/>
    <col min="4680" max="4680" width="4" style="163" customWidth="1"/>
    <col min="4681" max="4681" width="2.875" style="163" customWidth="1"/>
    <col min="4682" max="4682" width="3.625" style="163" customWidth="1"/>
    <col min="4683" max="4864" width="9" style="163"/>
    <col min="4865" max="4865" width="1" style="163" customWidth="1"/>
    <col min="4866" max="4866" width="4.625" style="163" customWidth="1"/>
    <col min="4867" max="4867" width="2.125" style="163" customWidth="1"/>
    <col min="4868" max="4868" width="6.5" style="163" customWidth="1"/>
    <col min="4869" max="4869" width="1.875" style="163" customWidth="1"/>
    <col min="4870" max="4870" width="7.625" style="163" customWidth="1"/>
    <col min="4871" max="4871" width="4.625" style="163" customWidth="1"/>
    <col min="4872" max="4872" width="10.625" style="163" customWidth="1"/>
    <col min="4873" max="4873" width="7.625" style="163" customWidth="1"/>
    <col min="4874" max="4874" width="3.375" style="163" customWidth="1"/>
    <col min="4875" max="4875" width="12.625" style="163" customWidth="1"/>
    <col min="4876" max="4876" width="13.25" style="163" customWidth="1"/>
    <col min="4877" max="4878" width="8.5" style="163" customWidth="1"/>
    <col min="4879" max="4881" width="5.875" style="163" customWidth="1"/>
    <col min="4882" max="4882" width="1.375" style="163" customWidth="1"/>
    <col min="4883" max="4884" width="18.125" style="163" customWidth="1"/>
    <col min="4885" max="4892" width="5.625" style="163" customWidth="1"/>
    <col min="4893" max="4921" width="3.75" style="163" customWidth="1"/>
    <col min="4922" max="4929" width="4.75" style="163" customWidth="1"/>
    <col min="4930" max="4930" width="6.5" style="163" customWidth="1"/>
    <col min="4931" max="4935" width="3.75" style="163" customWidth="1"/>
    <col min="4936" max="4936" width="4" style="163" customWidth="1"/>
    <col min="4937" max="4937" width="2.875" style="163" customWidth="1"/>
    <col min="4938" max="4938" width="3.625" style="163" customWidth="1"/>
    <col min="4939" max="5120" width="9" style="163"/>
    <col min="5121" max="5121" width="1" style="163" customWidth="1"/>
    <col min="5122" max="5122" width="4.625" style="163" customWidth="1"/>
    <col min="5123" max="5123" width="2.125" style="163" customWidth="1"/>
    <col min="5124" max="5124" width="6.5" style="163" customWidth="1"/>
    <col min="5125" max="5125" width="1.875" style="163" customWidth="1"/>
    <col min="5126" max="5126" width="7.625" style="163" customWidth="1"/>
    <col min="5127" max="5127" width="4.625" style="163" customWidth="1"/>
    <col min="5128" max="5128" width="10.625" style="163" customWidth="1"/>
    <col min="5129" max="5129" width="7.625" style="163" customWidth="1"/>
    <col min="5130" max="5130" width="3.375" style="163" customWidth="1"/>
    <col min="5131" max="5131" width="12.625" style="163" customWidth="1"/>
    <col min="5132" max="5132" width="13.25" style="163" customWidth="1"/>
    <col min="5133" max="5134" width="8.5" style="163" customWidth="1"/>
    <col min="5135" max="5137" width="5.875" style="163" customWidth="1"/>
    <col min="5138" max="5138" width="1.375" style="163" customWidth="1"/>
    <col min="5139" max="5140" width="18.125" style="163" customWidth="1"/>
    <col min="5141" max="5148" width="5.625" style="163" customWidth="1"/>
    <col min="5149" max="5177" width="3.75" style="163" customWidth="1"/>
    <col min="5178" max="5185" width="4.75" style="163" customWidth="1"/>
    <col min="5186" max="5186" width="6.5" style="163" customWidth="1"/>
    <col min="5187" max="5191" width="3.75" style="163" customWidth="1"/>
    <col min="5192" max="5192" width="4" style="163" customWidth="1"/>
    <col min="5193" max="5193" width="2.875" style="163" customWidth="1"/>
    <col min="5194" max="5194" width="3.625" style="163" customWidth="1"/>
    <col min="5195" max="5376" width="9" style="163"/>
    <col min="5377" max="5377" width="1" style="163" customWidth="1"/>
    <col min="5378" max="5378" width="4.625" style="163" customWidth="1"/>
    <col min="5379" max="5379" width="2.125" style="163" customWidth="1"/>
    <col min="5380" max="5380" width="6.5" style="163" customWidth="1"/>
    <col min="5381" max="5381" width="1.875" style="163" customWidth="1"/>
    <col min="5382" max="5382" width="7.625" style="163" customWidth="1"/>
    <col min="5383" max="5383" width="4.625" style="163" customWidth="1"/>
    <col min="5384" max="5384" width="10.625" style="163" customWidth="1"/>
    <col min="5385" max="5385" width="7.625" style="163" customWidth="1"/>
    <col min="5386" max="5386" width="3.375" style="163" customWidth="1"/>
    <col min="5387" max="5387" width="12.625" style="163" customWidth="1"/>
    <col min="5388" max="5388" width="13.25" style="163" customWidth="1"/>
    <col min="5389" max="5390" width="8.5" style="163" customWidth="1"/>
    <col min="5391" max="5393" width="5.875" style="163" customWidth="1"/>
    <col min="5394" max="5394" width="1.375" style="163" customWidth="1"/>
    <col min="5395" max="5396" width="18.125" style="163" customWidth="1"/>
    <col min="5397" max="5404" width="5.625" style="163" customWidth="1"/>
    <col min="5405" max="5433" width="3.75" style="163" customWidth="1"/>
    <col min="5434" max="5441" width="4.75" style="163" customWidth="1"/>
    <col min="5442" max="5442" width="6.5" style="163" customWidth="1"/>
    <col min="5443" max="5447" width="3.75" style="163" customWidth="1"/>
    <col min="5448" max="5448" width="4" style="163" customWidth="1"/>
    <col min="5449" max="5449" width="2.875" style="163" customWidth="1"/>
    <col min="5450" max="5450" width="3.625" style="163" customWidth="1"/>
    <col min="5451" max="5632" width="9" style="163"/>
    <col min="5633" max="5633" width="1" style="163" customWidth="1"/>
    <col min="5634" max="5634" width="4.625" style="163" customWidth="1"/>
    <col min="5635" max="5635" width="2.125" style="163" customWidth="1"/>
    <col min="5636" max="5636" width="6.5" style="163" customWidth="1"/>
    <col min="5637" max="5637" width="1.875" style="163" customWidth="1"/>
    <col min="5638" max="5638" width="7.625" style="163" customWidth="1"/>
    <col min="5639" max="5639" width="4.625" style="163" customWidth="1"/>
    <col min="5640" max="5640" width="10.625" style="163" customWidth="1"/>
    <col min="5641" max="5641" width="7.625" style="163" customWidth="1"/>
    <col min="5642" max="5642" width="3.375" style="163" customWidth="1"/>
    <col min="5643" max="5643" width="12.625" style="163" customWidth="1"/>
    <col min="5644" max="5644" width="13.25" style="163" customWidth="1"/>
    <col min="5645" max="5646" width="8.5" style="163" customWidth="1"/>
    <col min="5647" max="5649" width="5.875" style="163" customWidth="1"/>
    <col min="5650" max="5650" width="1.375" style="163" customWidth="1"/>
    <col min="5651" max="5652" width="18.125" style="163" customWidth="1"/>
    <col min="5653" max="5660" width="5.625" style="163" customWidth="1"/>
    <col min="5661" max="5689" width="3.75" style="163" customWidth="1"/>
    <col min="5690" max="5697" width="4.75" style="163" customWidth="1"/>
    <col min="5698" max="5698" width="6.5" style="163" customWidth="1"/>
    <col min="5699" max="5703" width="3.75" style="163" customWidth="1"/>
    <col min="5704" max="5704" width="4" style="163" customWidth="1"/>
    <col min="5705" max="5705" width="2.875" style="163" customWidth="1"/>
    <col min="5706" max="5706" width="3.625" style="163" customWidth="1"/>
    <col min="5707" max="5888" width="9" style="163"/>
    <col min="5889" max="5889" width="1" style="163" customWidth="1"/>
    <col min="5890" max="5890" width="4.625" style="163" customWidth="1"/>
    <col min="5891" max="5891" width="2.125" style="163" customWidth="1"/>
    <col min="5892" max="5892" width="6.5" style="163" customWidth="1"/>
    <col min="5893" max="5893" width="1.875" style="163" customWidth="1"/>
    <col min="5894" max="5894" width="7.625" style="163" customWidth="1"/>
    <col min="5895" max="5895" width="4.625" style="163" customWidth="1"/>
    <col min="5896" max="5896" width="10.625" style="163" customWidth="1"/>
    <col min="5897" max="5897" width="7.625" style="163" customWidth="1"/>
    <col min="5898" max="5898" width="3.375" style="163" customWidth="1"/>
    <col min="5899" max="5899" width="12.625" style="163" customWidth="1"/>
    <col min="5900" max="5900" width="13.25" style="163" customWidth="1"/>
    <col min="5901" max="5902" width="8.5" style="163" customWidth="1"/>
    <col min="5903" max="5905" width="5.875" style="163" customWidth="1"/>
    <col min="5906" max="5906" width="1.375" style="163" customWidth="1"/>
    <col min="5907" max="5908" width="18.125" style="163" customWidth="1"/>
    <col min="5909" max="5916" width="5.625" style="163" customWidth="1"/>
    <col min="5917" max="5945" width="3.75" style="163" customWidth="1"/>
    <col min="5946" max="5953" width="4.75" style="163" customWidth="1"/>
    <col min="5954" max="5954" width="6.5" style="163" customWidth="1"/>
    <col min="5955" max="5959" width="3.75" style="163" customWidth="1"/>
    <col min="5960" max="5960" width="4" style="163" customWidth="1"/>
    <col min="5961" max="5961" width="2.875" style="163" customWidth="1"/>
    <col min="5962" max="5962" width="3.625" style="163" customWidth="1"/>
    <col min="5963" max="6144" width="9" style="163"/>
    <col min="6145" max="6145" width="1" style="163" customWidth="1"/>
    <col min="6146" max="6146" width="4.625" style="163" customWidth="1"/>
    <col min="6147" max="6147" width="2.125" style="163" customWidth="1"/>
    <col min="6148" max="6148" width="6.5" style="163" customWidth="1"/>
    <col min="6149" max="6149" width="1.875" style="163" customWidth="1"/>
    <col min="6150" max="6150" width="7.625" style="163" customWidth="1"/>
    <col min="6151" max="6151" width="4.625" style="163" customWidth="1"/>
    <col min="6152" max="6152" width="10.625" style="163" customWidth="1"/>
    <col min="6153" max="6153" width="7.625" style="163" customWidth="1"/>
    <col min="6154" max="6154" width="3.375" style="163" customWidth="1"/>
    <col min="6155" max="6155" width="12.625" style="163" customWidth="1"/>
    <col min="6156" max="6156" width="13.25" style="163" customWidth="1"/>
    <col min="6157" max="6158" width="8.5" style="163" customWidth="1"/>
    <col min="6159" max="6161" width="5.875" style="163" customWidth="1"/>
    <col min="6162" max="6162" width="1.375" style="163" customWidth="1"/>
    <col min="6163" max="6164" width="18.125" style="163" customWidth="1"/>
    <col min="6165" max="6172" width="5.625" style="163" customWidth="1"/>
    <col min="6173" max="6201" width="3.75" style="163" customWidth="1"/>
    <col min="6202" max="6209" width="4.75" style="163" customWidth="1"/>
    <col min="6210" max="6210" width="6.5" style="163" customWidth="1"/>
    <col min="6211" max="6215" width="3.75" style="163" customWidth="1"/>
    <col min="6216" max="6216" width="4" style="163" customWidth="1"/>
    <col min="6217" max="6217" width="2.875" style="163" customWidth="1"/>
    <col min="6218" max="6218" width="3.625" style="163" customWidth="1"/>
    <col min="6219" max="6400" width="9" style="163"/>
    <col min="6401" max="6401" width="1" style="163" customWidth="1"/>
    <col min="6402" max="6402" width="4.625" style="163" customWidth="1"/>
    <col min="6403" max="6403" width="2.125" style="163" customWidth="1"/>
    <col min="6404" max="6404" width="6.5" style="163" customWidth="1"/>
    <col min="6405" max="6405" width="1.875" style="163" customWidth="1"/>
    <col min="6406" max="6406" width="7.625" style="163" customWidth="1"/>
    <col min="6407" max="6407" width="4.625" style="163" customWidth="1"/>
    <col min="6408" max="6408" width="10.625" style="163" customWidth="1"/>
    <col min="6409" max="6409" width="7.625" style="163" customWidth="1"/>
    <col min="6410" max="6410" width="3.375" style="163" customWidth="1"/>
    <col min="6411" max="6411" width="12.625" style="163" customWidth="1"/>
    <col min="6412" max="6412" width="13.25" style="163" customWidth="1"/>
    <col min="6413" max="6414" width="8.5" style="163" customWidth="1"/>
    <col min="6415" max="6417" width="5.875" style="163" customWidth="1"/>
    <col min="6418" max="6418" width="1.375" style="163" customWidth="1"/>
    <col min="6419" max="6420" width="18.125" style="163" customWidth="1"/>
    <col min="6421" max="6428" width="5.625" style="163" customWidth="1"/>
    <col min="6429" max="6457" width="3.75" style="163" customWidth="1"/>
    <col min="6458" max="6465" width="4.75" style="163" customWidth="1"/>
    <col min="6466" max="6466" width="6.5" style="163" customWidth="1"/>
    <col min="6467" max="6471" width="3.75" style="163" customWidth="1"/>
    <col min="6472" max="6472" width="4" style="163" customWidth="1"/>
    <col min="6473" max="6473" width="2.875" style="163" customWidth="1"/>
    <col min="6474" max="6474" width="3.625" style="163" customWidth="1"/>
    <col min="6475" max="6656" width="9" style="163"/>
    <col min="6657" max="6657" width="1" style="163" customWidth="1"/>
    <col min="6658" max="6658" width="4.625" style="163" customWidth="1"/>
    <col min="6659" max="6659" width="2.125" style="163" customWidth="1"/>
    <col min="6660" max="6660" width="6.5" style="163" customWidth="1"/>
    <col min="6661" max="6661" width="1.875" style="163" customWidth="1"/>
    <col min="6662" max="6662" width="7.625" style="163" customWidth="1"/>
    <col min="6663" max="6663" width="4.625" style="163" customWidth="1"/>
    <col min="6664" max="6664" width="10.625" style="163" customWidth="1"/>
    <col min="6665" max="6665" width="7.625" style="163" customWidth="1"/>
    <col min="6666" max="6666" width="3.375" style="163" customWidth="1"/>
    <col min="6667" max="6667" width="12.625" style="163" customWidth="1"/>
    <col min="6668" max="6668" width="13.25" style="163" customWidth="1"/>
    <col min="6669" max="6670" width="8.5" style="163" customWidth="1"/>
    <col min="6671" max="6673" width="5.875" style="163" customWidth="1"/>
    <col min="6674" max="6674" width="1.375" style="163" customWidth="1"/>
    <col min="6675" max="6676" width="18.125" style="163" customWidth="1"/>
    <col min="6677" max="6684" width="5.625" style="163" customWidth="1"/>
    <col min="6685" max="6713" width="3.75" style="163" customWidth="1"/>
    <col min="6714" max="6721" width="4.75" style="163" customWidth="1"/>
    <col min="6722" max="6722" width="6.5" style="163" customWidth="1"/>
    <col min="6723" max="6727" width="3.75" style="163" customWidth="1"/>
    <col min="6728" max="6728" width="4" style="163" customWidth="1"/>
    <col min="6729" max="6729" width="2.875" style="163" customWidth="1"/>
    <col min="6730" max="6730" width="3.625" style="163" customWidth="1"/>
    <col min="6731" max="6912" width="9" style="163"/>
    <col min="6913" max="6913" width="1" style="163" customWidth="1"/>
    <col min="6914" max="6914" width="4.625" style="163" customWidth="1"/>
    <col min="6915" max="6915" width="2.125" style="163" customWidth="1"/>
    <col min="6916" max="6916" width="6.5" style="163" customWidth="1"/>
    <col min="6917" max="6917" width="1.875" style="163" customWidth="1"/>
    <col min="6918" max="6918" width="7.625" style="163" customWidth="1"/>
    <col min="6919" max="6919" width="4.625" style="163" customWidth="1"/>
    <col min="6920" max="6920" width="10.625" style="163" customWidth="1"/>
    <col min="6921" max="6921" width="7.625" style="163" customWidth="1"/>
    <col min="6922" max="6922" width="3.375" style="163" customWidth="1"/>
    <col min="6923" max="6923" width="12.625" style="163" customWidth="1"/>
    <col min="6924" max="6924" width="13.25" style="163" customWidth="1"/>
    <col min="6925" max="6926" width="8.5" style="163" customWidth="1"/>
    <col min="6927" max="6929" width="5.875" style="163" customWidth="1"/>
    <col min="6930" max="6930" width="1.375" style="163" customWidth="1"/>
    <col min="6931" max="6932" width="18.125" style="163" customWidth="1"/>
    <col min="6933" max="6940" width="5.625" style="163" customWidth="1"/>
    <col min="6941" max="6969" width="3.75" style="163" customWidth="1"/>
    <col min="6970" max="6977" width="4.75" style="163" customWidth="1"/>
    <col min="6978" max="6978" width="6.5" style="163" customWidth="1"/>
    <col min="6979" max="6983" width="3.75" style="163" customWidth="1"/>
    <col min="6984" max="6984" width="4" style="163" customWidth="1"/>
    <col min="6985" max="6985" width="2.875" style="163" customWidth="1"/>
    <col min="6986" max="6986" width="3.625" style="163" customWidth="1"/>
    <col min="6987" max="7168" width="9" style="163"/>
    <col min="7169" max="7169" width="1" style="163" customWidth="1"/>
    <col min="7170" max="7170" width="4.625" style="163" customWidth="1"/>
    <col min="7171" max="7171" width="2.125" style="163" customWidth="1"/>
    <col min="7172" max="7172" width="6.5" style="163" customWidth="1"/>
    <col min="7173" max="7173" width="1.875" style="163" customWidth="1"/>
    <col min="7174" max="7174" width="7.625" style="163" customWidth="1"/>
    <col min="7175" max="7175" width="4.625" style="163" customWidth="1"/>
    <col min="7176" max="7176" width="10.625" style="163" customWidth="1"/>
    <col min="7177" max="7177" width="7.625" style="163" customWidth="1"/>
    <col min="7178" max="7178" width="3.375" style="163" customWidth="1"/>
    <col min="7179" max="7179" width="12.625" style="163" customWidth="1"/>
    <col min="7180" max="7180" width="13.25" style="163" customWidth="1"/>
    <col min="7181" max="7182" width="8.5" style="163" customWidth="1"/>
    <col min="7183" max="7185" width="5.875" style="163" customWidth="1"/>
    <col min="7186" max="7186" width="1.375" style="163" customWidth="1"/>
    <col min="7187" max="7188" width="18.125" style="163" customWidth="1"/>
    <col min="7189" max="7196" width="5.625" style="163" customWidth="1"/>
    <col min="7197" max="7225" width="3.75" style="163" customWidth="1"/>
    <col min="7226" max="7233" width="4.75" style="163" customWidth="1"/>
    <col min="7234" max="7234" width="6.5" style="163" customWidth="1"/>
    <col min="7235" max="7239" width="3.75" style="163" customWidth="1"/>
    <col min="7240" max="7240" width="4" style="163" customWidth="1"/>
    <col min="7241" max="7241" width="2.875" style="163" customWidth="1"/>
    <col min="7242" max="7242" width="3.625" style="163" customWidth="1"/>
    <col min="7243" max="7424" width="9" style="163"/>
    <col min="7425" max="7425" width="1" style="163" customWidth="1"/>
    <col min="7426" max="7426" width="4.625" style="163" customWidth="1"/>
    <col min="7427" max="7427" width="2.125" style="163" customWidth="1"/>
    <col min="7428" max="7428" width="6.5" style="163" customWidth="1"/>
    <col min="7429" max="7429" width="1.875" style="163" customWidth="1"/>
    <col min="7430" max="7430" width="7.625" style="163" customWidth="1"/>
    <col min="7431" max="7431" width="4.625" style="163" customWidth="1"/>
    <col min="7432" max="7432" width="10.625" style="163" customWidth="1"/>
    <col min="7433" max="7433" width="7.625" style="163" customWidth="1"/>
    <col min="7434" max="7434" width="3.375" style="163" customWidth="1"/>
    <col min="7435" max="7435" width="12.625" style="163" customWidth="1"/>
    <col min="7436" max="7436" width="13.25" style="163" customWidth="1"/>
    <col min="7437" max="7438" width="8.5" style="163" customWidth="1"/>
    <col min="7439" max="7441" width="5.875" style="163" customWidth="1"/>
    <col min="7442" max="7442" width="1.375" style="163" customWidth="1"/>
    <col min="7443" max="7444" width="18.125" style="163" customWidth="1"/>
    <col min="7445" max="7452" width="5.625" style="163" customWidth="1"/>
    <col min="7453" max="7481" width="3.75" style="163" customWidth="1"/>
    <col min="7482" max="7489" width="4.75" style="163" customWidth="1"/>
    <col min="7490" max="7490" width="6.5" style="163" customWidth="1"/>
    <col min="7491" max="7495" width="3.75" style="163" customWidth="1"/>
    <col min="7496" max="7496" width="4" style="163" customWidth="1"/>
    <col min="7497" max="7497" width="2.875" style="163" customWidth="1"/>
    <col min="7498" max="7498" width="3.625" style="163" customWidth="1"/>
    <col min="7499" max="7680" width="9" style="163"/>
    <col min="7681" max="7681" width="1" style="163" customWidth="1"/>
    <col min="7682" max="7682" width="4.625" style="163" customWidth="1"/>
    <col min="7683" max="7683" width="2.125" style="163" customWidth="1"/>
    <col min="7684" max="7684" width="6.5" style="163" customWidth="1"/>
    <col min="7685" max="7685" width="1.875" style="163" customWidth="1"/>
    <col min="7686" max="7686" width="7.625" style="163" customWidth="1"/>
    <col min="7687" max="7687" width="4.625" style="163" customWidth="1"/>
    <col min="7688" max="7688" width="10.625" style="163" customWidth="1"/>
    <col min="7689" max="7689" width="7.625" style="163" customWidth="1"/>
    <col min="7690" max="7690" width="3.375" style="163" customWidth="1"/>
    <col min="7691" max="7691" width="12.625" style="163" customWidth="1"/>
    <col min="7692" max="7692" width="13.25" style="163" customWidth="1"/>
    <col min="7693" max="7694" width="8.5" style="163" customWidth="1"/>
    <col min="7695" max="7697" width="5.875" style="163" customWidth="1"/>
    <col min="7698" max="7698" width="1.375" style="163" customWidth="1"/>
    <col min="7699" max="7700" width="18.125" style="163" customWidth="1"/>
    <col min="7701" max="7708" width="5.625" style="163" customWidth="1"/>
    <col min="7709" max="7737" width="3.75" style="163" customWidth="1"/>
    <col min="7738" max="7745" width="4.75" style="163" customWidth="1"/>
    <col min="7746" max="7746" width="6.5" style="163" customWidth="1"/>
    <col min="7747" max="7751" width="3.75" style="163" customWidth="1"/>
    <col min="7752" max="7752" width="4" style="163" customWidth="1"/>
    <col min="7753" max="7753" width="2.875" style="163" customWidth="1"/>
    <col min="7754" max="7754" width="3.625" style="163" customWidth="1"/>
    <col min="7755" max="7936" width="9" style="163"/>
    <col min="7937" max="7937" width="1" style="163" customWidth="1"/>
    <col min="7938" max="7938" width="4.625" style="163" customWidth="1"/>
    <col min="7939" max="7939" width="2.125" style="163" customWidth="1"/>
    <col min="7940" max="7940" width="6.5" style="163" customWidth="1"/>
    <col min="7941" max="7941" width="1.875" style="163" customWidth="1"/>
    <col min="7942" max="7942" width="7.625" style="163" customWidth="1"/>
    <col min="7943" max="7943" width="4.625" style="163" customWidth="1"/>
    <col min="7944" max="7944" width="10.625" style="163" customWidth="1"/>
    <col min="7945" max="7945" width="7.625" style="163" customWidth="1"/>
    <col min="7946" max="7946" width="3.375" style="163" customWidth="1"/>
    <col min="7947" max="7947" width="12.625" style="163" customWidth="1"/>
    <col min="7948" max="7948" width="13.25" style="163" customWidth="1"/>
    <col min="7949" max="7950" width="8.5" style="163" customWidth="1"/>
    <col min="7951" max="7953" width="5.875" style="163" customWidth="1"/>
    <col min="7954" max="7954" width="1.375" style="163" customWidth="1"/>
    <col min="7955" max="7956" width="18.125" style="163" customWidth="1"/>
    <col min="7957" max="7964" width="5.625" style="163" customWidth="1"/>
    <col min="7965" max="7993" width="3.75" style="163" customWidth="1"/>
    <col min="7994" max="8001" width="4.75" style="163" customWidth="1"/>
    <col min="8002" max="8002" width="6.5" style="163" customWidth="1"/>
    <col min="8003" max="8007" width="3.75" style="163" customWidth="1"/>
    <col min="8008" max="8008" width="4" style="163" customWidth="1"/>
    <col min="8009" max="8009" width="2.875" style="163" customWidth="1"/>
    <col min="8010" max="8010" width="3.625" style="163" customWidth="1"/>
    <col min="8011" max="8192" width="9" style="163"/>
    <col min="8193" max="8193" width="1" style="163" customWidth="1"/>
    <col min="8194" max="8194" width="4.625" style="163" customWidth="1"/>
    <col min="8195" max="8195" width="2.125" style="163" customWidth="1"/>
    <col min="8196" max="8196" width="6.5" style="163" customWidth="1"/>
    <col min="8197" max="8197" width="1.875" style="163" customWidth="1"/>
    <col min="8198" max="8198" width="7.625" style="163" customWidth="1"/>
    <col min="8199" max="8199" width="4.625" style="163" customWidth="1"/>
    <col min="8200" max="8200" width="10.625" style="163" customWidth="1"/>
    <col min="8201" max="8201" width="7.625" style="163" customWidth="1"/>
    <col min="8202" max="8202" width="3.375" style="163" customWidth="1"/>
    <col min="8203" max="8203" width="12.625" style="163" customWidth="1"/>
    <col min="8204" max="8204" width="13.25" style="163" customWidth="1"/>
    <col min="8205" max="8206" width="8.5" style="163" customWidth="1"/>
    <col min="8207" max="8209" width="5.875" style="163" customWidth="1"/>
    <col min="8210" max="8210" width="1.375" style="163" customWidth="1"/>
    <col min="8211" max="8212" width="18.125" style="163" customWidth="1"/>
    <col min="8213" max="8220" width="5.625" style="163" customWidth="1"/>
    <col min="8221" max="8249" width="3.75" style="163" customWidth="1"/>
    <col min="8250" max="8257" width="4.75" style="163" customWidth="1"/>
    <col min="8258" max="8258" width="6.5" style="163" customWidth="1"/>
    <col min="8259" max="8263" width="3.75" style="163" customWidth="1"/>
    <col min="8264" max="8264" width="4" style="163" customWidth="1"/>
    <col min="8265" max="8265" width="2.875" style="163" customWidth="1"/>
    <col min="8266" max="8266" width="3.625" style="163" customWidth="1"/>
    <col min="8267" max="8448" width="9" style="163"/>
    <col min="8449" max="8449" width="1" style="163" customWidth="1"/>
    <col min="8450" max="8450" width="4.625" style="163" customWidth="1"/>
    <col min="8451" max="8451" width="2.125" style="163" customWidth="1"/>
    <col min="8452" max="8452" width="6.5" style="163" customWidth="1"/>
    <col min="8453" max="8453" width="1.875" style="163" customWidth="1"/>
    <col min="8454" max="8454" width="7.625" style="163" customWidth="1"/>
    <col min="8455" max="8455" width="4.625" style="163" customWidth="1"/>
    <col min="8456" max="8456" width="10.625" style="163" customWidth="1"/>
    <col min="8457" max="8457" width="7.625" style="163" customWidth="1"/>
    <col min="8458" max="8458" width="3.375" style="163" customWidth="1"/>
    <col min="8459" max="8459" width="12.625" style="163" customWidth="1"/>
    <col min="8460" max="8460" width="13.25" style="163" customWidth="1"/>
    <col min="8461" max="8462" width="8.5" style="163" customWidth="1"/>
    <col min="8463" max="8465" width="5.875" style="163" customWidth="1"/>
    <col min="8466" max="8466" width="1.375" style="163" customWidth="1"/>
    <col min="8467" max="8468" width="18.125" style="163" customWidth="1"/>
    <col min="8469" max="8476" width="5.625" style="163" customWidth="1"/>
    <col min="8477" max="8505" width="3.75" style="163" customWidth="1"/>
    <col min="8506" max="8513" width="4.75" style="163" customWidth="1"/>
    <col min="8514" max="8514" width="6.5" style="163" customWidth="1"/>
    <col min="8515" max="8519" width="3.75" style="163" customWidth="1"/>
    <col min="8520" max="8520" width="4" style="163" customWidth="1"/>
    <col min="8521" max="8521" width="2.875" style="163" customWidth="1"/>
    <col min="8522" max="8522" width="3.625" style="163" customWidth="1"/>
    <col min="8523" max="8704" width="9" style="163"/>
    <col min="8705" max="8705" width="1" style="163" customWidth="1"/>
    <col min="8706" max="8706" width="4.625" style="163" customWidth="1"/>
    <col min="8707" max="8707" width="2.125" style="163" customWidth="1"/>
    <col min="8708" max="8708" width="6.5" style="163" customWidth="1"/>
    <col min="8709" max="8709" width="1.875" style="163" customWidth="1"/>
    <col min="8710" max="8710" width="7.625" style="163" customWidth="1"/>
    <col min="8711" max="8711" width="4.625" style="163" customWidth="1"/>
    <col min="8712" max="8712" width="10.625" style="163" customWidth="1"/>
    <col min="8713" max="8713" width="7.625" style="163" customWidth="1"/>
    <col min="8714" max="8714" width="3.375" style="163" customWidth="1"/>
    <col min="8715" max="8715" width="12.625" style="163" customWidth="1"/>
    <col min="8716" max="8716" width="13.25" style="163" customWidth="1"/>
    <col min="8717" max="8718" width="8.5" style="163" customWidth="1"/>
    <col min="8719" max="8721" width="5.875" style="163" customWidth="1"/>
    <col min="8722" max="8722" width="1.375" style="163" customWidth="1"/>
    <col min="8723" max="8724" width="18.125" style="163" customWidth="1"/>
    <col min="8725" max="8732" width="5.625" style="163" customWidth="1"/>
    <col min="8733" max="8761" width="3.75" style="163" customWidth="1"/>
    <col min="8762" max="8769" width="4.75" style="163" customWidth="1"/>
    <col min="8770" max="8770" width="6.5" style="163" customWidth="1"/>
    <col min="8771" max="8775" width="3.75" style="163" customWidth="1"/>
    <col min="8776" max="8776" width="4" style="163" customWidth="1"/>
    <col min="8777" max="8777" width="2.875" style="163" customWidth="1"/>
    <col min="8778" max="8778" width="3.625" style="163" customWidth="1"/>
    <col min="8779" max="8960" width="9" style="163"/>
    <col min="8961" max="8961" width="1" style="163" customWidth="1"/>
    <col min="8962" max="8962" width="4.625" style="163" customWidth="1"/>
    <col min="8963" max="8963" width="2.125" style="163" customWidth="1"/>
    <col min="8964" max="8964" width="6.5" style="163" customWidth="1"/>
    <col min="8965" max="8965" width="1.875" style="163" customWidth="1"/>
    <col min="8966" max="8966" width="7.625" style="163" customWidth="1"/>
    <col min="8967" max="8967" width="4.625" style="163" customWidth="1"/>
    <col min="8968" max="8968" width="10.625" style="163" customWidth="1"/>
    <col min="8969" max="8969" width="7.625" style="163" customWidth="1"/>
    <col min="8970" max="8970" width="3.375" style="163" customWidth="1"/>
    <col min="8971" max="8971" width="12.625" style="163" customWidth="1"/>
    <col min="8972" max="8972" width="13.25" style="163" customWidth="1"/>
    <col min="8973" max="8974" width="8.5" style="163" customWidth="1"/>
    <col min="8975" max="8977" width="5.875" style="163" customWidth="1"/>
    <col min="8978" max="8978" width="1.375" style="163" customWidth="1"/>
    <col min="8979" max="8980" width="18.125" style="163" customWidth="1"/>
    <col min="8981" max="8988" width="5.625" style="163" customWidth="1"/>
    <col min="8989" max="9017" width="3.75" style="163" customWidth="1"/>
    <col min="9018" max="9025" width="4.75" style="163" customWidth="1"/>
    <col min="9026" max="9026" width="6.5" style="163" customWidth="1"/>
    <col min="9027" max="9031" width="3.75" style="163" customWidth="1"/>
    <col min="9032" max="9032" width="4" style="163" customWidth="1"/>
    <col min="9033" max="9033" width="2.875" style="163" customWidth="1"/>
    <col min="9034" max="9034" width="3.625" style="163" customWidth="1"/>
    <col min="9035" max="9216" width="9" style="163"/>
    <col min="9217" max="9217" width="1" style="163" customWidth="1"/>
    <col min="9218" max="9218" width="4.625" style="163" customWidth="1"/>
    <col min="9219" max="9219" width="2.125" style="163" customWidth="1"/>
    <col min="9220" max="9220" width="6.5" style="163" customWidth="1"/>
    <col min="9221" max="9221" width="1.875" style="163" customWidth="1"/>
    <col min="9222" max="9222" width="7.625" style="163" customWidth="1"/>
    <col min="9223" max="9223" width="4.625" style="163" customWidth="1"/>
    <col min="9224" max="9224" width="10.625" style="163" customWidth="1"/>
    <col min="9225" max="9225" width="7.625" style="163" customWidth="1"/>
    <col min="9226" max="9226" width="3.375" style="163" customWidth="1"/>
    <col min="9227" max="9227" width="12.625" style="163" customWidth="1"/>
    <col min="9228" max="9228" width="13.25" style="163" customWidth="1"/>
    <col min="9229" max="9230" width="8.5" style="163" customWidth="1"/>
    <col min="9231" max="9233" width="5.875" style="163" customWidth="1"/>
    <col min="9234" max="9234" width="1.375" style="163" customWidth="1"/>
    <col min="9235" max="9236" width="18.125" style="163" customWidth="1"/>
    <col min="9237" max="9244" width="5.625" style="163" customWidth="1"/>
    <col min="9245" max="9273" width="3.75" style="163" customWidth="1"/>
    <col min="9274" max="9281" width="4.75" style="163" customWidth="1"/>
    <col min="9282" max="9282" width="6.5" style="163" customWidth="1"/>
    <col min="9283" max="9287" width="3.75" style="163" customWidth="1"/>
    <col min="9288" max="9288" width="4" style="163" customWidth="1"/>
    <col min="9289" max="9289" width="2.875" style="163" customWidth="1"/>
    <col min="9290" max="9290" width="3.625" style="163" customWidth="1"/>
    <col min="9291" max="9472" width="9" style="163"/>
    <col min="9473" max="9473" width="1" style="163" customWidth="1"/>
    <col min="9474" max="9474" width="4.625" style="163" customWidth="1"/>
    <col min="9475" max="9475" width="2.125" style="163" customWidth="1"/>
    <col min="9476" max="9476" width="6.5" style="163" customWidth="1"/>
    <col min="9477" max="9477" width="1.875" style="163" customWidth="1"/>
    <col min="9478" max="9478" width="7.625" style="163" customWidth="1"/>
    <col min="9479" max="9479" width="4.625" style="163" customWidth="1"/>
    <col min="9480" max="9480" width="10.625" style="163" customWidth="1"/>
    <col min="9481" max="9481" width="7.625" style="163" customWidth="1"/>
    <col min="9482" max="9482" width="3.375" style="163" customWidth="1"/>
    <col min="9483" max="9483" width="12.625" style="163" customWidth="1"/>
    <col min="9484" max="9484" width="13.25" style="163" customWidth="1"/>
    <col min="9485" max="9486" width="8.5" style="163" customWidth="1"/>
    <col min="9487" max="9489" width="5.875" style="163" customWidth="1"/>
    <col min="9490" max="9490" width="1.375" style="163" customWidth="1"/>
    <col min="9491" max="9492" width="18.125" style="163" customWidth="1"/>
    <col min="9493" max="9500" width="5.625" style="163" customWidth="1"/>
    <col min="9501" max="9529" width="3.75" style="163" customWidth="1"/>
    <col min="9530" max="9537" width="4.75" style="163" customWidth="1"/>
    <col min="9538" max="9538" width="6.5" style="163" customWidth="1"/>
    <col min="9539" max="9543" width="3.75" style="163" customWidth="1"/>
    <col min="9544" max="9544" width="4" style="163" customWidth="1"/>
    <col min="9545" max="9545" width="2.875" style="163" customWidth="1"/>
    <col min="9546" max="9546" width="3.625" style="163" customWidth="1"/>
    <col min="9547" max="9728" width="9" style="163"/>
    <col min="9729" max="9729" width="1" style="163" customWidth="1"/>
    <col min="9730" max="9730" width="4.625" style="163" customWidth="1"/>
    <col min="9731" max="9731" width="2.125" style="163" customWidth="1"/>
    <col min="9732" max="9732" width="6.5" style="163" customWidth="1"/>
    <col min="9733" max="9733" width="1.875" style="163" customWidth="1"/>
    <col min="9734" max="9734" width="7.625" style="163" customWidth="1"/>
    <col min="9735" max="9735" width="4.625" style="163" customWidth="1"/>
    <col min="9736" max="9736" width="10.625" style="163" customWidth="1"/>
    <col min="9737" max="9737" width="7.625" style="163" customWidth="1"/>
    <col min="9738" max="9738" width="3.375" style="163" customWidth="1"/>
    <col min="9739" max="9739" width="12.625" style="163" customWidth="1"/>
    <col min="9740" max="9740" width="13.25" style="163" customWidth="1"/>
    <col min="9741" max="9742" width="8.5" style="163" customWidth="1"/>
    <col min="9743" max="9745" width="5.875" style="163" customWidth="1"/>
    <col min="9746" max="9746" width="1.375" style="163" customWidth="1"/>
    <col min="9747" max="9748" width="18.125" style="163" customWidth="1"/>
    <col min="9749" max="9756" width="5.625" style="163" customWidth="1"/>
    <col min="9757" max="9785" width="3.75" style="163" customWidth="1"/>
    <col min="9786" max="9793" width="4.75" style="163" customWidth="1"/>
    <col min="9794" max="9794" width="6.5" style="163" customWidth="1"/>
    <col min="9795" max="9799" width="3.75" style="163" customWidth="1"/>
    <col min="9800" max="9800" width="4" style="163" customWidth="1"/>
    <col min="9801" max="9801" width="2.875" style="163" customWidth="1"/>
    <col min="9802" max="9802" width="3.625" style="163" customWidth="1"/>
    <col min="9803" max="9984" width="9" style="163"/>
    <col min="9985" max="9985" width="1" style="163" customWidth="1"/>
    <col min="9986" max="9986" width="4.625" style="163" customWidth="1"/>
    <col min="9987" max="9987" width="2.125" style="163" customWidth="1"/>
    <col min="9988" max="9988" width="6.5" style="163" customWidth="1"/>
    <col min="9989" max="9989" width="1.875" style="163" customWidth="1"/>
    <col min="9990" max="9990" width="7.625" style="163" customWidth="1"/>
    <col min="9991" max="9991" width="4.625" style="163" customWidth="1"/>
    <col min="9992" max="9992" width="10.625" style="163" customWidth="1"/>
    <col min="9993" max="9993" width="7.625" style="163" customWidth="1"/>
    <col min="9994" max="9994" width="3.375" style="163" customWidth="1"/>
    <col min="9995" max="9995" width="12.625" style="163" customWidth="1"/>
    <col min="9996" max="9996" width="13.25" style="163" customWidth="1"/>
    <col min="9997" max="9998" width="8.5" style="163" customWidth="1"/>
    <col min="9999" max="10001" width="5.875" style="163" customWidth="1"/>
    <col min="10002" max="10002" width="1.375" style="163" customWidth="1"/>
    <col min="10003" max="10004" width="18.125" style="163" customWidth="1"/>
    <col min="10005" max="10012" width="5.625" style="163" customWidth="1"/>
    <col min="10013" max="10041" width="3.75" style="163" customWidth="1"/>
    <col min="10042" max="10049" width="4.75" style="163" customWidth="1"/>
    <col min="10050" max="10050" width="6.5" style="163" customWidth="1"/>
    <col min="10051" max="10055" width="3.75" style="163" customWidth="1"/>
    <col min="10056" max="10056" width="4" style="163" customWidth="1"/>
    <col min="10057" max="10057" width="2.875" style="163" customWidth="1"/>
    <col min="10058" max="10058" width="3.625" style="163" customWidth="1"/>
    <col min="10059" max="10240" width="9" style="163"/>
    <col min="10241" max="10241" width="1" style="163" customWidth="1"/>
    <col min="10242" max="10242" width="4.625" style="163" customWidth="1"/>
    <col min="10243" max="10243" width="2.125" style="163" customWidth="1"/>
    <col min="10244" max="10244" width="6.5" style="163" customWidth="1"/>
    <col min="10245" max="10245" width="1.875" style="163" customWidth="1"/>
    <col min="10246" max="10246" width="7.625" style="163" customWidth="1"/>
    <col min="10247" max="10247" width="4.625" style="163" customWidth="1"/>
    <col min="10248" max="10248" width="10.625" style="163" customWidth="1"/>
    <col min="10249" max="10249" width="7.625" style="163" customWidth="1"/>
    <col min="10250" max="10250" width="3.375" style="163" customWidth="1"/>
    <col min="10251" max="10251" width="12.625" style="163" customWidth="1"/>
    <col min="10252" max="10252" width="13.25" style="163" customWidth="1"/>
    <col min="10253" max="10254" width="8.5" style="163" customWidth="1"/>
    <col min="10255" max="10257" width="5.875" style="163" customWidth="1"/>
    <col min="10258" max="10258" width="1.375" style="163" customWidth="1"/>
    <col min="10259" max="10260" width="18.125" style="163" customWidth="1"/>
    <col min="10261" max="10268" width="5.625" style="163" customWidth="1"/>
    <col min="10269" max="10297" width="3.75" style="163" customWidth="1"/>
    <col min="10298" max="10305" width="4.75" style="163" customWidth="1"/>
    <col min="10306" max="10306" width="6.5" style="163" customWidth="1"/>
    <col min="10307" max="10311" width="3.75" style="163" customWidth="1"/>
    <col min="10312" max="10312" width="4" style="163" customWidth="1"/>
    <col min="10313" max="10313" width="2.875" style="163" customWidth="1"/>
    <col min="10314" max="10314" width="3.625" style="163" customWidth="1"/>
    <col min="10315" max="10496" width="9" style="163"/>
    <col min="10497" max="10497" width="1" style="163" customWidth="1"/>
    <col min="10498" max="10498" width="4.625" style="163" customWidth="1"/>
    <col min="10499" max="10499" width="2.125" style="163" customWidth="1"/>
    <col min="10500" max="10500" width="6.5" style="163" customWidth="1"/>
    <col min="10501" max="10501" width="1.875" style="163" customWidth="1"/>
    <col min="10502" max="10502" width="7.625" style="163" customWidth="1"/>
    <col min="10503" max="10503" width="4.625" style="163" customWidth="1"/>
    <col min="10504" max="10504" width="10.625" style="163" customWidth="1"/>
    <col min="10505" max="10505" width="7.625" style="163" customWidth="1"/>
    <col min="10506" max="10506" width="3.375" style="163" customWidth="1"/>
    <col min="10507" max="10507" width="12.625" style="163" customWidth="1"/>
    <col min="10508" max="10508" width="13.25" style="163" customWidth="1"/>
    <col min="10509" max="10510" width="8.5" style="163" customWidth="1"/>
    <col min="10511" max="10513" width="5.875" style="163" customWidth="1"/>
    <col min="10514" max="10514" width="1.375" style="163" customWidth="1"/>
    <col min="10515" max="10516" width="18.125" style="163" customWidth="1"/>
    <col min="10517" max="10524" width="5.625" style="163" customWidth="1"/>
    <col min="10525" max="10553" width="3.75" style="163" customWidth="1"/>
    <col min="10554" max="10561" width="4.75" style="163" customWidth="1"/>
    <col min="10562" max="10562" width="6.5" style="163" customWidth="1"/>
    <col min="10563" max="10567" width="3.75" style="163" customWidth="1"/>
    <col min="10568" max="10568" width="4" style="163" customWidth="1"/>
    <col min="10569" max="10569" width="2.875" style="163" customWidth="1"/>
    <col min="10570" max="10570" width="3.625" style="163" customWidth="1"/>
    <col min="10571" max="10752" width="9" style="163"/>
    <col min="10753" max="10753" width="1" style="163" customWidth="1"/>
    <col min="10754" max="10754" width="4.625" style="163" customWidth="1"/>
    <col min="10755" max="10755" width="2.125" style="163" customWidth="1"/>
    <col min="10756" max="10756" width="6.5" style="163" customWidth="1"/>
    <col min="10757" max="10757" width="1.875" style="163" customWidth="1"/>
    <col min="10758" max="10758" width="7.625" style="163" customWidth="1"/>
    <col min="10759" max="10759" width="4.625" style="163" customWidth="1"/>
    <col min="10760" max="10760" width="10.625" style="163" customWidth="1"/>
    <col min="10761" max="10761" width="7.625" style="163" customWidth="1"/>
    <col min="10762" max="10762" width="3.375" style="163" customWidth="1"/>
    <col min="10763" max="10763" width="12.625" style="163" customWidth="1"/>
    <col min="10764" max="10764" width="13.25" style="163" customWidth="1"/>
    <col min="10765" max="10766" width="8.5" style="163" customWidth="1"/>
    <col min="10767" max="10769" width="5.875" style="163" customWidth="1"/>
    <col min="10770" max="10770" width="1.375" style="163" customWidth="1"/>
    <col min="10771" max="10772" width="18.125" style="163" customWidth="1"/>
    <col min="10773" max="10780" width="5.625" style="163" customWidth="1"/>
    <col min="10781" max="10809" width="3.75" style="163" customWidth="1"/>
    <col min="10810" max="10817" width="4.75" style="163" customWidth="1"/>
    <col min="10818" max="10818" width="6.5" style="163" customWidth="1"/>
    <col min="10819" max="10823" width="3.75" style="163" customWidth="1"/>
    <col min="10824" max="10824" width="4" style="163" customWidth="1"/>
    <col min="10825" max="10825" width="2.875" style="163" customWidth="1"/>
    <col min="10826" max="10826" width="3.625" style="163" customWidth="1"/>
    <col min="10827" max="11008" width="9" style="163"/>
    <col min="11009" max="11009" width="1" style="163" customWidth="1"/>
    <col min="11010" max="11010" width="4.625" style="163" customWidth="1"/>
    <col min="11011" max="11011" width="2.125" style="163" customWidth="1"/>
    <col min="11012" max="11012" width="6.5" style="163" customWidth="1"/>
    <col min="11013" max="11013" width="1.875" style="163" customWidth="1"/>
    <col min="11014" max="11014" width="7.625" style="163" customWidth="1"/>
    <col min="11015" max="11015" width="4.625" style="163" customWidth="1"/>
    <col min="11016" max="11016" width="10.625" style="163" customWidth="1"/>
    <col min="11017" max="11017" width="7.625" style="163" customWidth="1"/>
    <col min="11018" max="11018" width="3.375" style="163" customWidth="1"/>
    <col min="11019" max="11019" width="12.625" style="163" customWidth="1"/>
    <col min="11020" max="11020" width="13.25" style="163" customWidth="1"/>
    <col min="11021" max="11022" width="8.5" style="163" customWidth="1"/>
    <col min="11023" max="11025" width="5.875" style="163" customWidth="1"/>
    <col min="11026" max="11026" width="1.375" style="163" customWidth="1"/>
    <col min="11027" max="11028" width="18.125" style="163" customWidth="1"/>
    <col min="11029" max="11036" width="5.625" style="163" customWidth="1"/>
    <col min="11037" max="11065" width="3.75" style="163" customWidth="1"/>
    <col min="11066" max="11073" width="4.75" style="163" customWidth="1"/>
    <col min="11074" max="11074" width="6.5" style="163" customWidth="1"/>
    <col min="11075" max="11079" width="3.75" style="163" customWidth="1"/>
    <col min="11080" max="11080" width="4" style="163" customWidth="1"/>
    <col min="11081" max="11081" width="2.875" style="163" customWidth="1"/>
    <col min="11082" max="11082" width="3.625" style="163" customWidth="1"/>
    <col min="11083" max="11264" width="9" style="163"/>
    <col min="11265" max="11265" width="1" style="163" customWidth="1"/>
    <col min="11266" max="11266" width="4.625" style="163" customWidth="1"/>
    <col min="11267" max="11267" width="2.125" style="163" customWidth="1"/>
    <col min="11268" max="11268" width="6.5" style="163" customWidth="1"/>
    <col min="11269" max="11269" width="1.875" style="163" customWidth="1"/>
    <col min="11270" max="11270" width="7.625" style="163" customWidth="1"/>
    <col min="11271" max="11271" width="4.625" style="163" customWidth="1"/>
    <col min="11272" max="11272" width="10.625" style="163" customWidth="1"/>
    <col min="11273" max="11273" width="7.625" style="163" customWidth="1"/>
    <col min="11274" max="11274" width="3.375" style="163" customWidth="1"/>
    <col min="11275" max="11275" width="12.625" style="163" customWidth="1"/>
    <col min="11276" max="11276" width="13.25" style="163" customWidth="1"/>
    <col min="11277" max="11278" width="8.5" style="163" customWidth="1"/>
    <col min="11279" max="11281" width="5.875" style="163" customWidth="1"/>
    <col min="11282" max="11282" width="1.375" style="163" customWidth="1"/>
    <col min="11283" max="11284" width="18.125" style="163" customWidth="1"/>
    <col min="11285" max="11292" width="5.625" style="163" customWidth="1"/>
    <col min="11293" max="11321" width="3.75" style="163" customWidth="1"/>
    <col min="11322" max="11329" width="4.75" style="163" customWidth="1"/>
    <col min="11330" max="11330" width="6.5" style="163" customWidth="1"/>
    <col min="11331" max="11335" width="3.75" style="163" customWidth="1"/>
    <col min="11336" max="11336" width="4" style="163" customWidth="1"/>
    <col min="11337" max="11337" width="2.875" style="163" customWidth="1"/>
    <col min="11338" max="11338" width="3.625" style="163" customWidth="1"/>
    <col min="11339" max="11520" width="9" style="163"/>
    <col min="11521" max="11521" width="1" style="163" customWidth="1"/>
    <col min="11522" max="11522" width="4.625" style="163" customWidth="1"/>
    <col min="11523" max="11523" width="2.125" style="163" customWidth="1"/>
    <col min="11524" max="11524" width="6.5" style="163" customWidth="1"/>
    <col min="11525" max="11525" width="1.875" style="163" customWidth="1"/>
    <col min="11526" max="11526" width="7.625" style="163" customWidth="1"/>
    <col min="11527" max="11527" width="4.625" style="163" customWidth="1"/>
    <col min="11528" max="11528" width="10.625" style="163" customWidth="1"/>
    <col min="11529" max="11529" width="7.625" style="163" customWidth="1"/>
    <col min="11530" max="11530" width="3.375" style="163" customWidth="1"/>
    <col min="11531" max="11531" width="12.625" style="163" customWidth="1"/>
    <col min="11532" max="11532" width="13.25" style="163" customWidth="1"/>
    <col min="11533" max="11534" width="8.5" style="163" customWidth="1"/>
    <col min="11535" max="11537" width="5.875" style="163" customWidth="1"/>
    <col min="11538" max="11538" width="1.375" style="163" customWidth="1"/>
    <col min="11539" max="11540" width="18.125" style="163" customWidth="1"/>
    <col min="11541" max="11548" width="5.625" style="163" customWidth="1"/>
    <col min="11549" max="11577" width="3.75" style="163" customWidth="1"/>
    <col min="11578" max="11585" width="4.75" style="163" customWidth="1"/>
    <col min="11586" max="11586" width="6.5" style="163" customWidth="1"/>
    <col min="11587" max="11591" width="3.75" style="163" customWidth="1"/>
    <col min="11592" max="11592" width="4" style="163" customWidth="1"/>
    <col min="11593" max="11593" width="2.875" style="163" customWidth="1"/>
    <col min="11594" max="11594" width="3.625" style="163" customWidth="1"/>
    <col min="11595" max="11776" width="9" style="163"/>
    <col min="11777" max="11777" width="1" style="163" customWidth="1"/>
    <col min="11778" max="11778" width="4.625" style="163" customWidth="1"/>
    <col min="11779" max="11779" width="2.125" style="163" customWidth="1"/>
    <col min="11780" max="11780" width="6.5" style="163" customWidth="1"/>
    <col min="11781" max="11781" width="1.875" style="163" customWidth="1"/>
    <col min="11782" max="11782" width="7.625" style="163" customWidth="1"/>
    <col min="11783" max="11783" width="4.625" style="163" customWidth="1"/>
    <col min="11784" max="11784" width="10.625" style="163" customWidth="1"/>
    <col min="11785" max="11785" width="7.625" style="163" customWidth="1"/>
    <col min="11786" max="11786" width="3.375" style="163" customWidth="1"/>
    <col min="11787" max="11787" width="12.625" style="163" customWidth="1"/>
    <col min="11788" max="11788" width="13.25" style="163" customWidth="1"/>
    <col min="11789" max="11790" width="8.5" style="163" customWidth="1"/>
    <col min="11791" max="11793" width="5.875" style="163" customWidth="1"/>
    <col min="11794" max="11794" width="1.375" style="163" customWidth="1"/>
    <col min="11795" max="11796" width="18.125" style="163" customWidth="1"/>
    <col min="11797" max="11804" width="5.625" style="163" customWidth="1"/>
    <col min="11805" max="11833" width="3.75" style="163" customWidth="1"/>
    <col min="11834" max="11841" width="4.75" style="163" customWidth="1"/>
    <col min="11842" max="11842" width="6.5" style="163" customWidth="1"/>
    <col min="11843" max="11847" width="3.75" style="163" customWidth="1"/>
    <col min="11848" max="11848" width="4" style="163" customWidth="1"/>
    <col min="11849" max="11849" width="2.875" style="163" customWidth="1"/>
    <col min="11850" max="11850" width="3.625" style="163" customWidth="1"/>
    <col min="11851" max="12032" width="9" style="163"/>
    <col min="12033" max="12033" width="1" style="163" customWidth="1"/>
    <col min="12034" max="12034" width="4.625" style="163" customWidth="1"/>
    <col min="12035" max="12035" width="2.125" style="163" customWidth="1"/>
    <col min="12036" max="12036" width="6.5" style="163" customWidth="1"/>
    <col min="12037" max="12037" width="1.875" style="163" customWidth="1"/>
    <col min="12038" max="12038" width="7.625" style="163" customWidth="1"/>
    <col min="12039" max="12039" width="4.625" style="163" customWidth="1"/>
    <col min="12040" max="12040" width="10.625" style="163" customWidth="1"/>
    <col min="12041" max="12041" width="7.625" style="163" customWidth="1"/>
    <col min="12042" max="12042" width="3.375" style="163" customWidth="1"/>
    <col min="12043" max="12043" width="12.625" style="163" customWidth="1"/>
    <col min="12044" max="12044" width="13.25" style="163" customWidth="1"/>
    <col min="12045" max="12046" width="8.5" style="163" customWidth="1"/>
    <col min="12047" max="12049" width="5.875" style="163" customWidth="1"/>
    <col min="12050" max="12050" width="1.375" style="163" customWidth="1"/>
    <col min="12051" max="12052" width="18.125" style="163" customWidth="1"/>
    <col min="12053" max="12060" width="5.625" style="163" customWidth="1"/>
    <col min="12061" max="12089" width="3.75" style="163" customWidth="1"/>
    <col min="12090" max="12097" width="4.75" style="163" customWidth="1"/>
    <col min="12098" max="12098" width="6.5" style="163" customWidth="1"/>
    <col min="12099" max="12103" width="3.75" style="163" customWidth="1"/>
    <col min="12104" max="12104" width="4" style="163" customWidth="1"/>
    <col min="12105" max="12105" width="2.875" style="163" customWidth="1"/>
    <col min="12106" max="12106" width="3.625" style="163" customWidth="1"/>
    <col min="12107" max="12288" width="9" style="163"/>
    <col min="12289" max="12289" width="1" style="163" customWidth="1"/>
    <col min="12290" max="12290" width="4.625" style="163" customWidth="1"/>
    <col min="12291" max="12291" width="2.125" style="163" customWidth="1"/>
    <col min="12292" max="12292" width="6.5" style="163" customWidth="1"/>
    <col min="12293" max="12293" width="1.875" style="163" customWidth="1"/>
    <col min="12294" max="12294" width="7.625" style="163" customWidth="1"/>
    <col min="12295" max="12295" width="4.625" style="163" customWidth="1"/>
    <col min="12296" max="12296" width="10.625" style="163" customWidth="1"/>
    <col min="12297" max="12297" width="7.625" style="163" customWidth="1"/>
    <col min="12298" max="12298" width="3.375" style="163" customWidth="1"/>
    <col min="12299" max="12299" width="12.625" style="163" customWidth="1"/>
    <col min="12300" max="12300" width="13.25" style="163" customWidth="1"/>
    <col min="12301" max="12302" width="8.5" style="163" customWidth="1"/>
    <col min="12303" max="12305" width="5.875" style="163" customWidth="1"/>
    <col min="12306" max="12306" width="1.375" style="163" customWidth="1"/>
    <col min="12307" max="12308" width="18.125" style="163" customWidth="1"/>
    <col min="12309" max="12316" width="5.625" style="163" customWidth="1"/>
    <col min="12317" max="12345" width="3.75" style="163" customWidth="1"/>
    <col min="12346" max="12353" width="4.75" style="163" customWidth="1"/>
    <col min="12354" max="12354" width="6.5" style="163" customWidth="1"/>
    <col min="12355" max="12359" width="3.75" style="163" customWidth="1"/>
    <col min="12360" max="12360" width="4" style="163" customWidth="1"/>
    <col min="12361" max="12361" width="2.875" style="163" customWidth="1"/>
    <col min="12362" max="12362" width="3.625" style="163" customWidth="1"/>
    <col min="12363" max="12544" width="9" style="163"/>
    <col min="12545" max="12545" width="1" style="163" customWidth="1"/>
    <col min="12546" max="12546" width="4.625" style="163" customWidth="1"/>
    <col min="12547" max="12547" width="2.125" style="163" customWidth="1"/>
    <col min="12548" max="12548" width="6.5" style="163" customWidth="1"/>
    <col min="12549" max="12549" width="1.875" style="163" customWidth="1"/>
    <col min="12550" max="12550" width="7.625" style="163" customWidth="1"/>
    <col min="12551" max="12551" width="4.625" style="163" customWidth="1"/>
    <col min="12552" max="12552" width="10.625" style="163" customWidth="1"/>
    <col min="12553" max="12553" width="7.625" style="163" customWidth="1"/>
    <col min="12554" max="12554" width="3.375" style="163" customWidth="1"/>
    <col min="12555" max="12555" width="12.625" style="163" customWidth="1"/>
    <col min="12556" max="12556" width="13.25" style="163" customWidth="1"/>
    <col min="12557" max="12558" width="8.5" style="163" customWidth="1"/>
    <col min="12559" max="12561" width="5.875" style="163" customWidth="1"/>
    <col min="12562" max="12562" width="1.375" style="163" customWidth="1"/>
    <col min="12563" max="12564" width="18.125" style="163" customWidth="1"/>
    <col min="12565" max="12572" width="5.625" style="163" customWidth="1"/>
    <col min="12573" max="12601" width="3.75" style="163" customWidth="1"/>
    <col min="12602" max="12609" width="4.75" style="163" customWidth="1"/>
    <col min="12610" max="12610" width="6.5" style="163" customWidth="1"/>
    <col min="12611" max="12615" width="3.75" style="163" customWidth="1"/>
    <col min="12616" max="12616" width="4" style="163" customWidth="1"/>
    <col min="12617" max="12617" width="2.875" style="163" customWidth="1"/>
    <col min="12618" max="12618" width="3.625" style="163" customWidth="1"/>
    <col min="12619" max="12800" width="9" style="163"/>
    <col min="12801" max="12801" width="1" style="163" customWidth="1"/>
    <col min="12802" max="12802" width="4.625" style="163" customWidth="1"/>
    <col min="12803" max="12803" width="2.125" style="163" customWidth="1"/>
    <col min="12804" max="12804" width="6.5" style="163" customWidth="1"/>
    <col min="12805" max="12805" width="1.875" style="163" customWidth="1"/>
    <col min="12806" max="12806" width="7.625" style="163" customWidth="1"/>
    <col min="12807" max="12807" width="4.625" style="163" customWidth="1"/>
    <col min="12808" max="12808" width="10.625" style="163" customWidth="1"/>
    <col min="12809" max="12809" width="7.625" style="163" customWidth="1"/>
    <col min="12810" max="12810" width="3.375" style="163" customWidth="1"/>
    <col min="12811" max="12811" width="12.625" style="163" customWidth="1"/>
    <col min="12812" max="12812" width="13.25" style="163" customWidth="1"/>
    <col min="12813" max="12814" width="8.5" style="163" customWidth="1"/>
    <col min="12815" max="12817" width="5.875" style="163" customWidth="1"/>
    <col min="12818" max="12818" width="1.375" style="163" customWidth="1"/>
    <col min="12819" max="12820" width="18.125" style="163" customWidth="1"/>
    <col min="12821" max="12828" width="5.625" style="163" customWidth="1"/>
    <col min="12829" max="12857" width="3.75" style="163" customWidth="1"/>
    <col min="12858" max="12865" width="4.75" style="163" customWidth="1"/>
    <col min="12866" max="12866" width="6.5" style="163" customWidth="1"/>
    <col min="12867" max="12871" width="3.75" style="163" customWidth="1"/>
    <col min="12872" max="12872" width="4" style="163" customWidth="1"/>
    <col min="12873" max="12873" width="2.875" style="163" customWidth="1"/>
    <col min="12874" max="12874" width="3.625" style="163" customWidth="1"/>
    <col min="12875" max="13056" width="9" style="163"/>
    <col min="13057" max="13057" width="1" style="163" customWidth="1"/>
    <col min="13058" max="13058" width="4.625" style="163" customWidth="1"/>
    <col min="13059" max="13059" width="2.125" style="163" customWidth="1"/>
    <col min="13060" max="13060" width="6.5" style="163" customWidth="1"/>
    <col min="13061" max="13061" width="1.875" style="163" customWidth="1"/>
    <col min="13062" max="13062" width="7.625" style="163" customWidth="1"/>
    <col min="13063" max="13063" width="4.625" style="163" customWidth="1"/>
    <col min="13064" max="13064" width="10.625" style="163" customWidth="1"/>
    <col min="13065" max="13065" width="7.625" style="163" customWidth="1"/>
    <col min="13066" max="13066" width="3.375" style="163" customWidth="1"/>
    <col min="13067" max="13067" width="12.625" style="163" customWidth="1"/>
    <col min="13068" max="13068" width="13.25" style="163" customWidth="1"/>
    <col min="13069" max="13070" width="8.5" style="163" customWidth="1"/>
    <col min="13071" max="13073" width="5.875" style="163" customWidth="1"/>
    <col min="13074" max="13074" width="1.375" style="163" customWidth="1"/>
    <col min="13075" max="13076" width="18.125" style="163" customWidth="1"/>
    <col min="13077" max="13084" width="5.625" style="163" customWidth="1"/>
    <col min="13085" max="13113" width="3.75" style="163" customWidth="1"/>
    <col min="13114" max="13121" width="4.75" style="163" customWidth="1"/>
    <col min="13122" max="13122" width="6.5" style="163" customWidth="1"/>
    <col min="13123" max="13127" width="3.75" style="163" customWidth="1"/>
    <col min="13128" max="13128" width="4" style="163" customWidth="1"/>
    <col min="13129" max="13129" width="2.875" style="163" customWidth="1"/>
    <col min="13130" max="13130" width="3.625" style="163" customWidth="1"/>
    <col min="13131" max="13312" width="9" style="163"/>
    <col min="13313" max="13313" width="1" style="163" customWidth="1"/>
    <col min="13314" max="13314" width="4.625" style="163" customWidth="1"/>
    <col min="13315" max="13315" width="2.125" style="163" customWidth="1"/>
    <col min="13316" max="13316" width="6.5" style="163" customWidth="1"/>
    <col min="13317" max="13317" width="1.875" style="163" customWidth="1"/>
    <col min="13318" max="13318" width="7.625" style="163" customWidth="1"/>
    <col min="13319" max="13319" width="4.625" style="163" customWidth="1"/>
    <col min="13320" max="13320" width="10.625" style="163" customWidth="1"/>
    <col min="13321" max="13321" width="7.625" style="163" customWidth="1"/>
    <col min="13322" max="13322" width="3.375" style="163" customWidth="1"/>
    <col min="13323" max="13323" width="12.625" style="163" customWidth="1"/>
    <col min="13324" max="13324" width="13.25" style="163" customWidth="1"/>
    <col min="13325" max="13326" width="8.5" style="163" customWidth="1"/>
    <col min="13327" max="13329" width="5.875" style="163" customWidth="1"/>
    <col min="13330" max="13330" width="1.375" style="163" customWidth="1"/>
    <col min="13331" max="13332" width="18.125" style="163" customWidth="1"/>
    <col min="13333" max="13340" width="5.625" style="163" customWidth="1"/>
    <col min="13341" max="13369" width="3.75" style="163" customWidth="1"/>
    <col min="13370" max="13377" width="4.75" style="163" customWidth="1"/>
    <col min="13378" max="13378" width="6.5" style="163" customWidth="1"/>
    <col min="13379" max="13383" width="3.75" style="163" customWidth="1"/>
    <col min="13384" max="13384" width="4" style="163" customWidth="1"/>
    <col min="13385" max="13385" width="2.875" style="163" customWidth="1"/>
    <col min="13386" max="13386" width="3.625" style="163" customWidth="1"/>
    <col min="13387" max="13568" width="9" style="163"/>
    <col min="13569" max="13569" width="1" style="163" customWidth="1"/>
    <col min="13570" max="13570" width="4.625" style="163" customWidth="1"/>
    <col min="13571" max="13571" width="2.125" style="163" customWidth="1"/>
    <col min="13572" max="13572" width="6.5" style="163" customWidth="1"/>
    <col min="13573" max="13573" width="1.875" style="163" customWidth="1"/>
    <col min="13574" max="13574" width="7.625" style="163" customWidth="1"/>
    <col min="13575" max="13575" width="4.625" style="163" customWidth="1"/>
    <col min="13576" max="13576" width="10.625" style="163" customWidth="1"/>
    <col min="13577" max="13577" width="7.625" style="163" customWidth="1"/>
    <col min="13578" max="13578" width="3.375" style="163" customWidth="1"/>
    <col min="13579" max="13579" width="12.625" style="163" customWidth="1"/>
    <col min="13580" max="13580" width="13.25" style="163" customWidth="1"/>
    <col min="13581" max="13582" width="8.5" style="163" customWidth="1"/>
    <col min="13583" max="13585" width="5.875" style="163" customWidth="1"/>
    <col min="13586" max="13586" width="1.375" style="163" customWidth="1"/>
    <col min="13587" max="13588" width="18.125" style="163" customWidth="1"/>
    <col min="13589" max="13596" width="5.625" style="163" customWidth="1"/>
    <col min="13597" max="13625" width="3.75" style="163" customWidth="1"/>
    <col min="13626" max="13633" width="4.75" style="163" customWidth="1"/>
    <col min="13634" max="13634" width="6.5" style="163" customWidth="1"/>
    <col min="13635" max="13639" width="3.75" style="163" customWidth="1"/>
    <col min="13640" max="13640" width="4" style="163" customWidth="1"/>
    <col min="13641" max="13641" width="2.875" style="163" customWidth="1"/>
    <col min="13642" max="13642" width="3.625" style="163" customWidth="1"/>
    <col min="13643" max="13824" width="9" style="163"/>
    <col min="13825" max="13825" width="1" style="163" customWidth="1"/>
    <col min="13826" max="13826" width="4.625" style="163" customWidth="1"/>
    <col min="13827" max="13827" width="2.125" style="163" customWidth="1"/>
    <col min="13828" max="13828" width="6.5" style="163" customWidth="1"/>
    <col min="13829" max="13829" width="1.875" style="163" customWidth="1"/>
    <col min="13830" max="13830" width="7.625" style="163" customWidth="1"/>
    <col min="13831" max="13831" width="4.625" style="163" customWidth="1"/>
    <col min="13832" max="13832" width="10.625" style="163" customWidth="1"/>
    <col min="13833" max="13833" width="7.625" style="163" customWidth="1"/>
    <col min="13834" max="13834" width="3.375" style="163" customWidth="1"/>
    <col min="13835" max="13835" width="12.625" style="163" customWidth="1"/>
    <col min="13836" max="13836" width="13.25" style="163" customWidth="1"/>
    <col min="13837" max="13838" width="8.5" style="163" customWidth="1"/>
    <col min="13839" max="13841" width="5.875" style="163" customWidth="1"/>
    <col min="13842" max="13842" width="1.375" style="163" customWidth="1"/>
    <col min="13843" max="13844" width="18.125" style="163" customWidth="1"/>
    <col min="13845" max="13852" width="5.625" style="163" customWidth="1"/>
    <col min="13853" max="13881" width="3.75" style="163" customWidth="1"/>
    <col min="13882" max="13889" width="4.75" style="163" customWidth="1"/>
    <col min="13890" max="13890" width="6.5" style="163" customWidth="1"/>
    <col min="13891" max="13895" width="3.75" style="163" customWidth="1"/>
    <col min="13896" max="13896" width="4" style="163" customWidth="1"/>
    <col min="13897" max="13897" width="2.875" style="163" customWidth="1"/>
    <col min="13898" max="13898" width="3.625" style="163" customWidth="1"/>
    <col min="13899" max="14080" width="9" style="163"/>
    <col min="14081" max="14081" width="1" style="163" customWidth="1"/>
    <col min="14082" max="14082" width="4.625" style="163" customWidth="1"/>
    <col min="14083" max="14083" width="2.125" style="163" customWidth="1"/>
    <col min="14084" max="14084" width="6.5" style="163" customWidth="1"/>
    <col min="14085" max="14085" width="1.875" style="163" customWidth="1"/>
    <col min="14086" max="14086" width="7.625" style="163" customWidth="1"/>
    <col min="14087" max="14087" width="4.625" style="163" customWidth="1"/>
    <col min="14088" max="14088" width="10.625" style="163" customWidth="1"/>
    <col min="14089" max="14089" width="7.625" style="163" customWidth="1"/>
    <col min="14090" max="14090" width="3.375" style="163" customWidth="1"/>
    <col min="14091" max="14091" width="12.625" style="163" customWidth="1"/>
    <col min="14092" max="14092" width="13.25" style="163" customWidth="1"/>
    <col min="14093" max="14094" width="8.5" style="163" customWidth="1"/>
    <col min="14095" max="14097" width="5.875" style="163" customWidth="1"/>
    <col min="14098" max="14098" width="1.375" style="163" customWidth="1"/>
    <col min="14099" max="14100" width="18.125" style="163" customWidth="1"/>
    <col min="14101" max="14108" width="5.625" style="163" customWidth="1"/>
    <col min="14109" max="14137" width="3.75" style="163" customWidth="1"/>
    <col min="14138" max="14145" width="4.75" style="163" customWidth="1"/>
    <col min="14146" max="14146" width="6.5" style="163" customWidth="1"/>
    <col min="14147" max="14151" width="3.75" style="163" customWidth="1"/>
    <col min="14152" max="14152" width="4" style="163" customWidth="1"/>
    <col min="14153" max="14153" width="2.875" style="163" customWidth="1"/>
    <col min="14154" max="14154" width="3.625" style="163" customWidth="1"/>
    <col min="14155" max="14336" width="9" style="163"/>
    <col min="14337" max="14337" width="1" style="163" customWidth="1"/>
    <col min="14338" max="14338" width="4.625" style="163" customWidth="1"/>
    <col min="14339" max="14339" width="2.125" style="163" customWidth="1"/>
    <col min="14340" max="14340" width="6.5" style="163" customWidth="1"/>
    <col min="14341" max="14341" width="1.875" style="163" customWidth="1"/>
    <col min="14342" max="14342" width="7.625" style="163" customWidth="1"/>
    <col min="14343" max="14343" width="4.625" style="163" customWidth="1"/>
    <col min="14344" max="14344" width="10.625" style="163" customWidth="1"/>
    <col min="14345" max="14345" width="7.625" style="163" customWidth="1"/>
    <col min="14346" max="14346" width="3.375" style="163" customWidth="1"/>
    <col min="14347" max="14347" width="12.625" style="163" customWidth="1"/>
    <col min="14348" max="14348" width="13.25" style="163" customWidth="1"/>
    <col min="14349" max="14350" width="8.5" style="163" customWidth="1"/>
    <col min="14351" max="14353" width="5.875" style="163" customWidth="1"/>
    <col min="14354" max="14354" width="1.375" style="163" customWidth="1"/>
    <col min="14355" max="14356" width="18.125" style="163" customWidth="1"/>
    <col min="14357" max="14364" width="5.625" style="163" customWidth="1"/>
    <col min="14365" max="14393" width="3.75" style="163" customWidth="1"/>
    <col min="14394" max="14401" width="4.75" style="163" customWidth="1"/>
    <col min="14402" max="14402" width="6.5" style="163" customWidth="1"/>
    <col min="14403" max="14407" width="3.75" style="163" customWidth="1"/>
    <col min="14408" max="14408" width="4" style="163" customWidth="1"/>
    <col min="14409" max="14409" width="2.875" style="163" customWidth="1"/>
    <col min="14410" max="14410" width="3.625" style="163" customWidth="1"/>
    <col min="14411" max="14592" width="9" style="163"/>
    <col min="14593" max="14593" width="1" style="163" customWidth="1"/>
    <col min="14594" max="14594" width="4.625" style="163" customWidth="1"/>
    <col min="14595" max="14595" width="2.125" style="163" customWidth="1"/>
    <col min="14596" max="14596" width="6.5" style="163" customWidth="1"/>
    <col min="14597" max="14597" width="1.875" style="163" customWidth="1"/>
    <col min="14598" max="14598" width="7.625" style="163" customWidth="1"/>
    <col min="14599" max="14599" width="4.625" style="163" customWidth="1"/>
    <col min="14600" max="14600" width="10.625" style="163" customWidth="1"/>
    <col min="14601" max="14601" width="7.625" style="163" customWidth="1"/>
    <col min="14602" max="14602" width="3.375" style="163" customWidth="1"/>
    <col min="14603" max="14603" width="12.625" style="163" customWidth="1"/>
    <col min="14604" max="14604" width="13.25" style="163" customWidth="1"/>
    <col min="14605" max="14606" width="8.5" style="163" customWidth="1"/>
    <col min="14607" max="14609" width="5.875" style="163" customWidth="1"/>
    <col min="14610" max="14610" width="1.375" style="163" customWidth="1"/>
    <col min="14611" max="14612" width="18.125" style="163" customWidth="1"/>
    <col min="14613" max="14620" width="5.625" style="163" customWidth="1"/>
    <col min="14621" max="14649" width="3.75" style="163" customWidth="1"/>
    <col min="14650" max="14657" width="4.75" style="163" customWidth="1"/>
    <col min="14658" max="14658" width="6.5" style="163" customWidth="1"/>
    <col min="14659" max="14663" width="3.75" style="163" customWidth="1"/>
    <col min="14664" max="14664" width="4" style="163" customWidth="1"/>
    <col min="14665" max="14665" width="2.875" style="163" customWidth="1"/>
    <col min="14666" max="14666" width="3.625" style="163" customWidth="1"/>
    <col min="14667" max="14848" width="9" style="163"/>
    <col min="14849" max="14849" width="1" style="163" customWidth="1"/>
    <col min="14850" max="14850" width="4.625" style="163" customWidth="1"/>
    <col min="14851" max="14851" width="2.125" style="163" customWidth="1"/>
    <col min="14852" max="14852" width="6.5" style="163" customWidth="1"/>
    <col min="14853" max="14853" width="1.875" style="163" customWidth="1"/>
    <col min="14854" max="14854" width="7.625" style="163" customWidth="1"/>
    <col min="14855" max="14855" width="4.625" style="163" customWidth="1"/>
    <col min="14856" max="14856" width="10.625" style="163" customWidth="1"/>
    <col min="14857" max="14857" width="7.625" style="163" customWidth="1"/>
    <col min="14858" max="14858" width="3.375" style="163" customWidth="1"/>
    <col min="14859" max="14859" width="12.625" style="163" customWidth="1"/>
    <col min="14860" max="14860" width="13.25" style="163" customWidth="1"/>
    <col min="14861" max="14862" width="8.5" style="163" customWidth="1"/>
    <col min="14863" max="14865" width="5.875" style="163" customWidth="1"/>
    <col min="14866" max="14866" width="1.375" style="163" customWidth="1"/>
    <col min="14867" max="14868" width="18.125" style="163" customWidth="1"/>
    <col min="14869" max="14876" width="5.625" style="163" customWidth="1"/>
    <col min="14877" max="14905" width="3.75" style="163" customWidth="1"/>
    <col min="14906" max="14913" width="4.75" style="163" customWidth="1"/>
    <col min="14914" max="14914" width="6.5" style="163" customWidth="1"/>
    <col min="14915" max="14919" width="3.75" style="163" customWidth="1"/>
    <col min="14920" max="14920" width="4" style="163" customWidth="1"/>
    <col min="14921" max="14921" width="2.875" style="163" customWidth="1"/>
    <col min="14922" max="14922" width="3.625" style="163" customWidth="1"/>
    <col min="14923" max="15104" width="9" style="163"/>
    <col min="15105" max="15105" width="1" style="163" customWidth="1"/>
    <col min="15106" max="15106" width="4.625" style="163" customWidth="1"/>
    <col min="15107" max="15107" width="2.125" style="163" customWidth="1"/>
    <col min="15108" max="15108" width="6.5" style="163" customWidth="1"/>
    <col min="15109" max="15109" width="1.875" style="163" customWidth="1"/>
    <col min="15110" max="15110" width="7.625" style="163" customWidth="1"/>
    <col min="15111" max="15111" width="4.625" style="163" customWidth="1"/>
    <col min="15112" max="15112" width="10.625" style="163" customWidth="1"/>
    <col min="15113" max="15113" width="7.625" style="163" customWidth="1"/>
    <col min="15114" max="15114" width="3.375" style="163" customWidth="1"/>
    <col min="15115" max="15115" width="12.625" style="163" customWidth="1"/>
    <col min="15116" max="15116" width="13.25" style="163" customWidth="1"/>
    <col min="15117" max="15118" width="8.5" style="163" customWidth="1"/>
    <col min="15119" max="15121" width="5.875" style="163" customWidth="1"/>
    <col min="15122" max="15122" width="1.375" style="163" customWidth="1"/>
    <col min="15123" max="15124" width="18.125" style="163" customWidth="1"/>
    <col min="15125" max="15132" width="5.625" style="163" customWidth="1"/>
    <col min="15133" max="15161" width="3.75" style="163" customWidth="1"/>
    <col min="15162" max="15169" width="4.75" style="163" customWidth="1"/>
    <col min="15170" max="15170" width="6.5" style="163" customWidth="1"/>
    <col min="15171" max="15175" width="3.75" style="163" customWidth="1"/>
    <col min="15176" max="15176" width="4" style="163" customWidth="1"/>
    <col min="15177" max="15177" width="2.875" style="163" customWidth="1"/>
    <col min="15178" max="15178" width="3.625" style="163" customWidth="1"/>
    <col min="15179" max="15360" width="9" style="163"/>
    <col min="15361" max="15361" width="1" style="163" customWidth="1"/>
    <col min="15362" max="15362" width="4.625" style="163" customWidth="1"/>
    <col min="15363" max="15363" width="2.125" style="163" customWidth="1"/>
    <col min="15364" max="15364" width="6.5" style="163" customWidth="1"/>
    <col min="15365" max="15365" width="1.875" style="163" customWidth="1"/>
    <col min="15366" max="15366" width="7.625" style="163" customWidth="1"/>
    <col min="15367" max="15367" width="4.625" style="163" customWidth="1"/>
    <col min="15368" max="15368" width="10.625" style="163" customWidth="1"/>
    <col min="15369" max="15369" width="7.625" style="163" customWidth="1"/>
    <col min="15370" max="15370" width="3.375" style="163" customWidth="1"/>
    <col min="15371" max="15371" width="12.625" style="163" customWidth="1"/>
    <col min="15372" max="15372" width="13.25" style="163" customWidth="1"/>
    <col min="15373" max="15374" width="8.5" style="163" customWidth="1"/>
    <col min="15375" max="15377" width="5.875" style="163" customWidth="1"/>
    <col min="15378" max="15378" width="1.375" style="163" customWidth="1"/>
    <col min="15379" max="15380" width="18.125" style="163" customWidth="1"/>
    <col min="15381" max="15388" width="5.625" style="163" customWidth="1"/>
    <col min="15389" max="15417" width="3.75" style="163" customWidth="1"/>
    <col min="15418" max="15425" width="4.75" style="163" customWidth="1"/>
    <col min="15426" max="15426" width="6.5" style="163" customWidth="1"/>
    <col min="15427" max="15431" width="3.75" style="163" customWidth="1"/>
    <col min="15432" max="15432" width="4" style="163" customWidth="1"/>
    <col min="15433" max="15433" width="2.875" style="163" customWidth="1"/>
    <col min="15434" max="15434" width="3.625" style="163" customWidth="1"/>
    <col min="15435" max="15616" width="9" style="163"/>
    <col min="15617" max="15617" width="1" style="163" customWidth="1"/>
    <col min="15618" max="15618" width="4.625" style="163" customWidth="1"/>
    <col min="15619" max="15619" width="2.125" style="163" customWidth="1"/>
    <col min="15620" max="15620" width="6.5" style="163" customWidth="1"/>
    <col min="15621" max="15621" width="1.875" style="163" customWidth="1"/>
    <col min="15622" max="15622" width="7.625" style="163" customWidth="1"/>
    <col min="15623" max="15623" width="4.625" style="163" customWidth="1"/>
    <col min="15624" max="15624" width="10.625" style="163" customWidth="1"/>
    <col min="15625" max="15625" width="7.625" style="163" customWidth="1"/>
    <col min="15626" max="15626" width="3.375" style="163" customWidth="1"/>
    <col min="15627" max="15627" width="12.625" style="163" customWidth="1"/>
    <col min="15628" max="15628" width="13.25" style="163" customWidth="1"/>
    <col min="15629" max="15630" width="8.5" style="163" customWidth="1"/>
    <col min="15631" max="15633" width="5.875" style="163" customWidth="1"/>
    <col min="15634" max="15634" width="1.375" style="163" customWidth="1"/>
    <col min="15635" max="15636" width="18.125" style="163" customWidth="1"/>
    <col min="15637" max="15644" width="5.625" style="163" customWidth="1"/>
    <col min="15645" max="15673" width="3.75" style="163" customWidth="1"/>
    <col min="15674" max="15681" width="4.75" style="163" customWidth="1"/>
    <col min="15682" max="15682" width="6.5" style="163" customWidth="1"/>
    <col min="15683" max="15687" width="3.75" style="163" customWidth="1"/>
    <col min="15688" max="15688" width="4" style="163" customWidth="1"/>
    <col min="15689" max="15689" width="2.875" style="163" customWidth="1"/>
    <col min="15690" max="15690" width="3.625" style="163" customWidth="1"/>
    <col min="15691" max="15872" width="9" style="163"/>
    <col min="15873" max="15873" width="1" style="163" customWidth="1"/>
    <col min="15874" max="15874" width="4.625" style="163" customWidth="1"/>
    <col min="15875" max="15875" width="2.125" style="163" customWidth="1"/>
    <col min="15876" max="15876" width="6.5" style="163" customWidth="1"/>
    <col min="15877" max="15877" width="1.875" style="163" customWidth="1"/>
    <col min="15878" max="15878" width="7.625" style="163" customWidth="1"/>
    <col min="15879" max="15879" width="4.625" style="163" customWidth="1"/>
    <col min="15880" max="15880" width="10.625" style="163" customWidth="1"/>
    <col min="15881" max="15881" width="7.625" style="163" customWidth="1"/>
    <col min="15882" max="15882" width="3.375" style="163" customWidth="1"/>
    <col min="15883" max="15883" width="12.625" style="163" customWidth="1"/>
    <col min="15884" max="15884" width="13.25" style="163" customWidth="1"/>
    <col min="15885" max="15886" width="8.5" style="163" customWidth="1"/>
    <col min="15887" max="15889" width="5.875" style="163" customWidth="1"/>
    <col min="15890" max="15890" width="1.375" style="163" customWidth="1"/>
    <col min="15891" max="15892" width="18.125" style="163" customWidth="1"/>
    <col min="15893" max="15900" width="5.625" style="163" customWidth="1"/>
    <col min="15901" max="15929" width="3.75" style="163" customWidth="1"/>
    <col min="15930" max="15937" width="4.75" style="163" customWidth="1"/>
    <col min="15938" max="15938" width="6.5" style="163" customWidth="1"/>
    <col min="15939" max="15943" width="3.75" style="163" customWidth="1"/>
    <col min="15944" max="15944" width="4" style="163" customWidth="1"/>
    <col min="15945" max="15945" width="2.875" style="163" customWidth="1"/>
    <col min="15946" max="15946" width="3.625" style="163" customWidth="1"/>
    <col min="15947" max="16128" width="9" style="163"/>
    <col min="16129" max="16129" width="1" style="163" customWidth="1"/>
    <col min="16130" max="16130" width="4.625" style="163" customWidth="1"/>
    <col min="16131" max="16131" width="2.125" style="163" customWidth="1"/>
    <col min="16132" max="16132" width="6.5" style="163" customWidth="1"/>
    <col min="16133" max="16133" width="1.875" style="163" customWidth="1"/>
    <col min="16134" max="16134" width="7.625" style="163" customWidth="1"/>
    <col min="16135" max="16135" width="4.625" style="163" customWidth="1"/>
    <col min="16136" max="16136" width="10.625" style="163" customWidth="1"/>
    <col min="16137" max="16137" width="7.625" style="163" customWidth="1"/>
    <col min="16138" max="16138" width="3.375" style="163" customWidth="1"/>
    <col min="16139" max="16139" width="12.625" style="163" customWidth="1"/>
    <col min="16140" max="16140" width="13.25" style="163" customWidth="1"/>
    <col min="16141" max="16142" width="8.5" style="163" customWidth="1"/>
    <col min="16143" max="16145" width="5.875" style="163" customWidth="1"/>
    <col min="16146" max="16146" width="1.375" style="163" customWidth="1"/>
    <col min="16147" max="16148" width="18.125" style="163" customWidth="1"/>
    <col min="16149" max="16156" width="5.625" style="163" customWidth="1"/>
    <col min="16157" max="16185" width="3.75" style="163" customWidth="1"/>
    <col min="16186" max="16193" width="4.75" style="163" customWidth="1"/>
    <col min="16194" max="16194" width="6.5" style="163" customWidth="1"/>
    <col min="16195" max="16199" width="3.75" style="163" customWidth="1"/>
    <col min="16200" max="16200" width="4" style="163" customWidth="1"/>
    <col min="16201" max="16201" width="2.875" style="163" customWidth="1"/>
    <col min="16202" max="16202" width="3.625" style="163" customWidth="1"/>
    <col min="16203" max="16384" width="9" style="163"/>
  </cols>
  <sheetData>
    <row r="1" spans="1:74" ht="4.5" customHeight="1" x14ac:dyDescent="0.15">
      <c r="A1" s="85"/>
      <c r="B1" s="86"/>
      <c r="C1" s="75"/>
      <c r="D1" s="75"/>
      <c r="E1" s="75"/>
      <c r="F1" s="76"/>
      <c r="G1" s="76"/>
      <c r="H1" s="76"/>
      <c r="I1" s="76"/>
      <c r="J1" s="76"/>
      <c r="K1" s="76"/>
      <c r="L1" s="76"/>
      <c r="M1" s="76"/>
      <c r="N1" s="76"/>
      <c r="O1" s="76"/>
      <c r="P1" s="76"/>
      <c r="Q1" s="76"/>
      <c r="R1" s="76"/>
    </row>
    <row r="2" spans="1:74" ht="21" customHeight="1" x14ac:dyDescent="0.15">
      <c r="A2" s="87"/>
      <c r="B2" s="121" t="s">
        <v>95</v>
      </c>
      <c r="C2" s="75"/>
      <c r="D2" s="75"/>
      <c r="E2" s="75"/>
      <c r="F2" s="76"/>
      <c r="G2" s="76"/>
      <c r="H2" s="76"/>
      <c r="I2" s="76"/>
      <c r="J2" s="76"/>
      <c r="K2" s="76"/>
      <c r="L2" s="76"/>
      <c r="M2" s="76"/>
      <c r="N2" s="76"/>
      <c r="O2" s="76"/>
      <c r="P2" s="76"/>
      <c r="Q2" s="76"/>
      <c r="R2" s="76"/>
    </row>
    <row r="3" spans="1:74" ht="16.5" customHeight="1" x14ac:dyDescent="0.15">
      <c r="A3" s="87"/>
      <c r="B3" s="77"/>
      <c r="C3" s="75"/>
      <c r="D3" s="75"/>
      <c r="E3" s="75"/>
      <c r="F3" s="76"/>
      <c r="G3" s="76"/>
      <c r="H3" s="76"/>
      <c r="I3" s="76"/>
      <c r="J3" s="76"/>
      <c r="K3" s="76"/>
      <c r="L3" s="76"/>
      <c r="M3" s="76"/>
      <c r="N3" s="76"/>
      <c r="O3" s="76"/>
      <c r="P3" s="76"/>
      <c r="Q3" s="76"/>
      <c r="R3" s="76"/>
    </row>
    <row r="4" spans="1:74" ht="21.75" customHeight="1" x14ac:dyDescent="0.15">
      <c r="A4" s="87"/>
      <c r="B4" s="556" t="s">
        <v>245</v>
      </c>
      <c r="C4" s="556"/>
      <c r="D4" s="556"/>
      <c r="E4" s="556"/>
      <c r="F4" s="556"/>
      <c r="G4" s="556"/>
      <c r="H4" s="556"/>
      <c r="I4" s="556"/>
      <c r="J4" s="556"/>
      <c r="K4" s="556"/>
      <c r="L4" s="556"/>
      <c r="M4" s="556"/>
      <c r="N4" s="556"/>
      <c r="O4" s="556"/>
      <c r="P4" s="556"/>
      <c r="Q4" s="556"/>
      <c r="R4" s="165"/>
    </row>
    <row r="5" spans="1:74" ht="3" customHeight="1" x14ac:dyDescent="0.15">
      <c r="A5" s="87"/>
      <c r="B5" s="76"/>
      <c r="C5" s="75"/>
      <c r="D5" s="75"/>
      <c r="E5" s="75"/>
      <c r="F5" s="76"/>
      <c r="G5" s="76"/>
      <c r="H5" s="76"/>
      <c r="I5" s="76"/>
      <c r="J5" s="76"/>
      <c r="K5" s="76"/>
      <c r="L5" s="76"/>
      <c r="M5" s="76"/>
      <c r="N5" s="76"/>
      <c r="O5" s="76"/>
      <c r="P5" s="76"/>
      <c r="Q5" s="76"/>
      <c r="R5" s="76"/>
    </row>
    <row r="6" spans="1:74" ht="24" customHeight="1" x14ac:dyDescent="0.15">
      <c r="A6" s="87"/>
      <c r="B6" s="420" t="s">
        <v>0</v>
      </c>
      <c r="C6" s="421"/>
      <c r="D6" s="422" t="s">
        <v>234</v>
      </c>
      <c r="E6" s="422"/>
      <c r="F6" s="422"/>
      <c r="G6" s="422"/>
      <c r="H6" s="422"/>
      <c r="I6" s="422"/>
      <c r="J6" s="423"/>
      <c r="K6" s="436" t="s">
        <v>1</v>
      </c>
      <c r="L6" s="437"/>
      <c r="M6" s="440" t="s">
        <v>232</v>
      </c>
      <c r="N6" s="440"/>
      <c r="O6" s="440"/>
      <c r="P6" s="440"/>
      <c r="Q6" s="441"/>
      <c r="R6" s="166"/>
    </row>
    <row r="7" spans="1:74" ht="24" customHeight="1" x14ac:dyDescent="0.15">
      <c r="A7" s="87"/>
      <c r="B7" s="424" t="s">
        <v>2</v>
      </c>
      <c r="C7" s="425"/>
      <c r="D7" s="430" t="s">
        <v>3</v>
      </c>
      <c r="E7" s="431"/>
      <c r="F7" s="432" t="s">
        <v>235</v>
      </c>
      <c r="G7" s="432"/>
      <c r="H7" s="432"/>
      <c r="I7" s="432"/>
      <c r="J7" s="433"/>
      <c r="K7" s="438"/>
      <c r="L7" s="439"/>
      <c r="M7" s="442"/>
      <c r="N7" s="442"/>
      <c r="O7" s="442"/>
      <c r="P7" s="442"/>
      <c r="Q7" s="443"/>
      <c r="R7" s="166"/>
    </row>
    <row r="8" spans="1:74" ht="30" customHeight="1" x14ac:dyDescent="0.15">
      <c r="A8" s="87"/>
      <c r="B8" s="426"/>
      <c r="C8" s="427"/>
      <c r="D8" s="430" t="s">
        <v>4</v>
      </c>
      <c r="E8" s="434"/>
      <c r="F8" s="435" t="s">
        <v>236</v>
      </c>
      <c r="G8" s="432"/>
      <c r="H8" s="432"/>
      <c r="I8" s="432"/>
      <c r="J8" s="433"/>
      <c r="K8" s="369" t="s">
        <v>5</v>
      </c>
      <c r="L8" s="370"/>
      <c r="M8" s="444" t="s">
        <v>197</v>
      </c>
      <c r="N8" s="446" t="s">
        <v>233</v>
      </c>
      <c r="O8" s="446"/>
      <c r="P8" s="446"/>
      <c r="Q8" s="447"/>
      <c r="R8" s="80"/>
      <c r="AM8" s="554" t="s">
        <v>94</v>
      </c>
      <c r="AN8" s="554" t="s">
        <v>94</v>
      </c>
      <c r="AO8" s="554" t="s">
        <v>94</v>
      </c>
      <c r="AP8" s="554" t="s">
        <v>94</v>
      </c>
      <c r="AQ8" s="554" t="s">
        <v>94</v>
      </c>
      <c r="AR8" s="554" t="s">
        <v>94</v>
      </c>
      <c r="AS8" s="554" t="s">
        <v>94</v>
      </c>
      <c r="AT8" s="554" t="s">
        <v>94</v>
      </c>
      <c r="BN8" s="555"/>
    </row>
    <row r="9" spans="1:74" ht="30" customHeight="1" x14ac:dyDescent="0.15">
      <c r="A9" s="87"/>
      <c r="B9" s="428"/>
      <c r="C9" s="429"/>
      <c r="D9" s="412" t="s">
        <v>65</v>
      </c>
      <c r="E9" s="413"/>
      <c r="F9" s="414" t="s">
        <v>237</v>
      </c>
      <c r="G9" s="415"/>
      <c r="H9" s="415"/>
      <c r="I9" s="415"/>
      <c r="J9" s="416"/>
      <c r="K9" s="371"/>
      <c r="L9" s="372"/>
      <c r="M9" s="445"/>
      <c r="N9" s="448"/>
      <c r="O9" s="448"/>
      <c r="P9" s="448"/>
      <c r="Q9" s="449"/>
      <c r="R9" s="80"/>
      <c r="AM9" s="554"/>
      <c r="AN9" s="554"/>
      <c r="AO9" s="554"/>
      <c r="AP9" s="554"/>
      <c r="AQ9" s="554"/>
      <c r="AR9" s="554"/>
      <c r="AS9" s="554"/>
      <c r="AT9" s="554"/>
      <c r="AV9" s="537" t="s">
        <v>80</v>
      </c>
      <c r="AW9" s="537" t="s">
        <v>80</v>
      </c>
      <c r="AX9" s="537" t="s">
        <v>80</v>
      </c>
      <c r="AY9" s="537" t="s">
        <v>80</v>
      </c>
      <c r="AZ9" s="537" t="s">
        <v>80</v>
      </c>
      <c r="BA9" s="537" t="s">
        <v>80</v>
      </c>
      <c r="BB9" s="537" t="s">
        <v>80</v>
      </c>
      <c r="BC9" s="537" t="s">
        <v>80</v>
      </c>
      <c r="BD9" s="245"/>
      <c r="BE9" s="537"/>
      <c r="BF9" s="538" t="s">
        <v>66</v>
      </c>
      <c r="BG9" s="538" t="s">
        <v>92</v>
      </c>
      <c r="BH9" s="538" t="s">
        <v>66</v>
      </c>
      <c r="BI9" s="538" t="s">
        <v>66</v>
      </c>
      <c r="BJ9" s="538" t="s">
        <v>66</v>
      </c>
      <c r="BK9" s="538" t="s">
        <v>66</v>
      </c>
      <c r="BL9" s="538" t="s">
        <v>66</v>
      </c>
      <c r="BM9" s="538" t="s">
        <v>66</v>
      </c>
      <c r="BN9" s="555"/>
    </row>
    <row r="10" spans="1:74" ht="9" customHeight="1" x14ac:dyDescent="0.15">
      <c r="A10" s="87"/>
      <c r="B10" s="78"/>
      <c r="C10" s="79"/>
      <c r="D10" s="79"/>
      <c r="E10" s="79"/>
      <c r="F10" s="78"/>
      <c r="G10" s="78"/>
      <c r="H10" s="78"/>
      <c r="I10" s="78"/>
      <c r="J10" s="88"/>
      <c r="K10" s="88"/>
      <c r="L10" s="88"/>
      <c r="M10" s="78"/>
      <c r="N10" s="78"/>
      <c r="O10" s="78"/>
      <c r="P10" s="78"/>
      <c r="Q10" s="78"/>
      <c r="R10" s="80"/>
      <c r="AM10" s="554"/>
      <c r="AN10" s="554"/>
      <c r="AO10" s="554"/>
      <c r="AP10" s="554"/>
      <c r="AQ10" s="554"/>
      <c r="AR10" s="554"/>
      <c r="AS10" s="554"/>
      <c r="AT10" s="554"/>
      <c r="AV10" s="537"/>
      <c r="AW10" s="537"/>
      <c r="AX10" s="537"/>
      <c r="AY10" s="537"/>
      <c r="AZ10" s="537"/>
      <c r="BA10" s="537"/>
      <c r="BB10" s="537"/>
      <c r="BC10" s="537"/>
      <c r="BD10" s="245"/>
      <c r="BE10" s="537"/>
      <c r="BF10" s="538"/>
      <c r="BG10" s="538"/>
      <c r="BH10" s="538"/>
      <c r="BI10" s="538"/>
      <c r="BJ10" s="538"/>
      <c r="BK10" s="538"/>
      <c r="BL10" s="538"/>
      <c r="BM10" s="538"/>
      <c r="BN10" s="555"/>
    </row>
    <row r="11" spans="1:74" ht="8.25" customHeight="1" x14ac:dyDescent="0.15">
      <c r="A11" s="168"/>
      <c r="B11" s="417"/>
      <c r="C11" s="417"/>
      <c r="D11" s="417"/>
      <c r="E11" s="417"/>
      <c r="F11" s="417"/>
      <c r="G11" s="417"/>
      <c r="H11" s="417"/>
      <c r="I11" s="417"/>
      <c r="J11" s="417"/>
      <c r="K11" s="417"/>
      <c r="L11" s="417"/>
      <c r="M11" s="417"/>
      <c r="N11" s="417"/>
      <c r="O11" s="417"/>
      <c r="P11" s="418"/>
      <c r="Q11" s="418"/>
      <c r="R11" s="81"/>
      <c r="S11" s="536" t="s">
        <v>67</v>
      </c>
      <c r="T11" s="244"/>
      <c r="U11" s="537" t="s">
        <v>62</v>
      </c>
      <c r="V11" s="537" t="s">
        <v>62</v>
      </c>
      <c r="W11" s="537" t="s">
        <v>62</v>
      </c>
      <c r="X11" s="537" t="s">
        <v>62</v>
      </c>
      <c r="Y11" s="537" t="s">
        <v>62</v>
      </c>
      <c r="Z11" s="537" t="s">
        <v>62</v>
      </c>
      <c r="AA11" s="537" t="s">
        <v>62</v>
      </c>
      <c r="AB11" s="537" t="s">
        <v>62</v>
      </c>
      <c r="AC11" s="170"/>
      <c r="AD11" s="537" t="s">
        <v>68</v>
      </c>
      <c r="AE11" s="537" t="s">
        <v>68</v>
      </c>
      <c r="AF11" s="537" t="s">
        <v>68</v>
      </c>
      <c r="AG11" s="537" t="s">
        <v>68</v>
      </c>
      <c r="AH11" s="537" t="s">
        <v>68</v>
      </c>
      <c r="AI11" s="537" t="s">
        <v>68</v>
      </c>
      <c r="AJ11" s="537" t="s">
        <v>68</v>
      </c>
      <c r="AK11" s="537" t="s">
        <v>68</v>
      </c>
      <c r="AL11" s="170"/>
      <c r="AM11" s="554"/>
      <c r="AN11" s="554"/>
      <c r="AO11" s="554"/>
      <c r="AP11" s="554"/>
      <c r="AQ11" s="554"/>
      <c r="AR11" s="554"/>
      <c r="AS11" s="554"/>
      <c r="AT11" s="554"/>
      <c r="AU11" s="170"/>
      <c r="AV11" s="537"/>
      <c r="AW11" s="537"/>
      <c r="AX11" s="537"/>
      <c r="AY11" s="537"/>
      <c r="AZ11" s="537"/>
      <c r="BA11" s="537"/>
      <c r="BB11" s="537"/>
      <c r="BC11" s="537"/>
      <c r="BD11" s="245"/>
      <c r="BE11" s="537"/>
      <c r="BF11" s="538"/>
      <c r="BG11" s="538"/>
      <c r="BH11" s="538"/>
      <c r="BI11" s="538"/>
      <c r="BJ11" s="538"/>
      <c r="BK11" s="538"/>
      <c r="BL11" s="538"/>
      <c r="BM11" s="538"/>
      <c r="BN11" s="555"/>
      <c r="BO11" s="535" t="s">
        <v>9</v>
      </c>
      <c r="BP11" s="535" t="s">
        <v>10</v>
      </c>
      <c r="BQ11" s="535" t="s">
        <v>11</v>
      </c>
      <c r="BR11" s="535" t="s">
        <v>27</v>
      </c>
      <c r="BS11" s="535" t="s">
        <v>28</v>
      </c>
      <c r="BT11" s="535" t="s">
        <v>29</v>
      </c>
      <c r="BU11" s="535" t="s">
        <v>69</v>
      </c>
      <c r="BV11" s="535" t="s">
        <v>70</v>
      </c>
    </row>
    <row r="12" spans="1:74" ht="35.25" customHeight="1" x14ac:dyDescent="0.15">
      <c r="A12" s="168"/>
      <c r="B12" s="394" t="s">
        <v>71</v>
      </c>
      <c r="C12" s="394"/>
      <c r="D12" s="394"/>
      <c r="E12" s="394"/>
      <c r="F12" s="394"/>
      <c r="G12" s="394"/>
      <c r="H12" s="394"/>
      <c r="I12" s="394"/>
      <c r="J12" s="394"/>
      <c r="K12" s="394"/>
      <c r="L12" s="394"/>
      <c r="M12" s="394"/>
      <c r="N12" s="394"/>
      <c r="O12" s="394"/>
      <c r="P12" s="394"/>
      <c r="Q12" s="394"/>
      <c r="R12" s="82"/>
      <c r="S12" s="536"/>
      <c r="T12" s="244"/>
      <c r="U12" s="537"/>
      <c r="V12" s="537"/>
      <c r="W12" s="537"/>
      <c r="X12" s="537"/>
      <c r="Y12" s="537"/>
      <c r="Z12" s="537"/>
      <c r="AA12" s="537"/>
      <c r="AB12" s="537"/>
      <c r="AC12" s="170"/>
      <c r="AD12" s="537"/>
      <c r="AE12" s="537"/>
      <c r="AF12" s="537"/>
      <c r="AG12" s="537"/>
      <c r="AH12" s="537"/>
      <c r="AI12" s="537"/>
      <c r="AJ12" s="537"/>
      <c r="AK12" s="537"/>
      <c r="AL12" s="170"/>
      <c r="AM12" s="554"/>
      <c r="AN12" s="554"/>
      <c r="AO12" s="554"/>
      <c r="AP12" s="554"/>
      <c r="AQ12" s="554"/>
      <c r="AR12" s="554"/>
      <c r="AS12" s="554"/>
      <c r="AT12" s="554"/>
      <c r="AU12" s="170"/>
      <c r="AV12" s="537"/>
      <c r="AW12" s="537"/>
      <c r="AX12" s="537"/>
      <c r="AY12" s="537"/>
      <c r="AZ12" s="537"/>
      <c r="BA12" s="537"/>
      <c r="BB12" s="537"/>
      <c r="BC12" s="537"/>
      <c r="BD12" s="245"/>
      <c r="BE12" s="537"/>
      <c r="BF12" s="538"/>
      <c r="BG12" s="538"/>
      <c r="BH12" s="538"/>
      <c r="BI12" s="538"/>
      <c r="BJ12" s="538"/>
      <c r="BK12" s="538"/>
      <c r="BL12" s="538"/>
      <c r="BM12" s="538"/>
      <c r="BN12" s="555"/>
      <c r="BO12" s="535"/>
      <c r="BP12" s="535"/>
      <c r="BQ12" s="535"/>
      <c r="BR12" s="535"/>
      <c r="BS12" s="535"/>
      <c r="BT12" s="535"/>
      <c r="BU12" s="535"/>
      <c r="BV12" s="535"/>
    </row>
    <row r="13" spans="1:74" ht="16.5" customHeight="1" x14ac:dyDescent="0.15">
      <c r="A13" s="168"/>
      <c r="B13" s="545" t="s">
        <v>72</v>
      </c>
      <c r="C13" s="547" t="s">
        <v>73</v>
      </c>
      <c r="D13" s="548"/>
      <c r="E13" s="363" t="s">
        <v>74</v>
      </c>
      <c r="F13" s="364"/>
      <c r="G13" s="364"/>
      <c r="H13" s="364"/>
      <c r="I13" s="364"/>
      <c r="J13" s="364"/>
      <c r="K13" s="550"/>
      <c r="L13" s="547" t="s">
        <v>75</v>
      </c>
      <c r="M13" s="553" t="s">
        <v>76</v>
      </c>
      <c r="N13" s="553"/>
      <c r="O13" s="539" t="s">
        <v>61</v>
      </c>
      <c r="P13" s="540"/>
      <c r="Q13" s="541"/>
      <c r="R13" s="171"/>
      <c r="S13" s="536"/>
      <c r="T13" s="244"/>
      <c r="U13" s="172">
        <v>1</v>
      </c>
      <c r="V13" s="172">
        <v>2</v>
      </c>
      <c r="W13" s="172">
        <v>3</v>
      </c>
      <c r="X13" s="172">
        <v>4</v>
      </c>
      <c r="Y13" s="172">
        <v>5</v>
      </c>
      <c r="Z13" s="172">
        <v>6</v>
      </c>
      <c r="AA13" s="172">
        <v>7</v>
      </c>
      <c r="AB13" s="172">
        <v>8</v>
      </c>
      <c r="AC13" s="170"/>
      <c r="AD13" s="172">
        <v>1</v>
      </c>
      <c r="AE13" s="170">
        <v>2</v>
      </c>
      <c r="AF13" s="172">
        <v>3</v>
      </c>
      <c r="AG13" s="170">
        <v>4</v>
      </c>
      <c r="AH13" s="172">
        <v>5</v>
      </c>
      <c r="AI13" s="170">
        <v>6</v>
      </c>
      <c r="AJ13" s="172">
        <v>7</v>
      </c>
      <c r="AK13" s="170">
        <v>8</v>
      </c>
      <c r="AL13" s="170"/>
      <c r="AM13" s="170">
        <v>1</v>
      </c>
      <c r="AN13" s="170">
        <v>2</v>
      </c>
      <c r="AO13" s="170">
        <v>3</v>
      </c>
      <c r="AP13" s="170">
        <v>4</v>
      </c>
      <c r="AQ13" s="170">
        <v>5</v>
      </c>
      <c r="AR13" s="170">
        <v>6</v>
      </c>
      <c r="AS13" s="170">
        <v>7</v>
      </c>
      <c r="AT13" s="170">
        <v>8</v>
      </c>
      <c r="AU13" s="170"/>
      <c r="AV13" s="172">
        <v>1</v>
      </c>
      <c r="AW13" s="170">
        <v>2</v>
      </c>
      <c r="AX13" s="170">
        <v>3</v>
      </c>
      <c r="AY13" s="170">
        <v>4</v>
      </c>
      <c r="AZ13" s="170">
        <v>5</v>
      </c>
      <c r="BA13" s="170">
        <v>6</v>
      </c>
      <c r="BB13" s="170">
        <v>7</v>
      </c>
      <c r="BC13" s="170">
        <v>8</v>
      </c>
      <c r="BD13" s="170"/>
      <c r="BE13" s="170"/>
      <c r="BF13" s="173">
        <v>1</v>
      </c>
      <c r="BG13" s="170">
        <v>2</v>
      </c>
      <c r="BH13" s="170">
        <v>3</v>
      </c>
      <c r="BI13" s="170">
        <v>4</v>
      </c>
      <c r="BJ13" s="170">
        <v>5</v>
      </c>
      <c r="BK13" s="170">
        <v>6</v>
      </c>
      <c r="BL13" s="170">
        <v>7</v>
      </c>
      <c r="BM13" s="170">
        <v>8</v>
      </c>
      <c r="BN13" s="172"/>
      <c r="BO13" s="535"/>
      <c r="BP13" s="535"/>
      <c r="BQ13" s="535"/>
      <c r="BR13" s="535"/>
      <c r="BS13" s="535"/>
      <c r="BT13" s="535"/>
      <c r="BU13" s="535"/>
      <c r="BV13" s="535"/>
    </row>
    <row r="14" spans="1:74" ht="16.5" customHeight="1" x14ac:dyDescent="0.15">
      <c r="A14" s="168"/>
      <c r="B14" s="546"/>
      <c r="C14" s="428"/>
      <c r="D14" s="549"/>
      <c r="E14" s="551"/>
      <c r="F14" s="528"/>
      <c r="G14" s="528"/>
      <c r="H14" s="528"/>
      <c r="I14" s="528"/>
      <c r="J14" s="528"/>
      <c r="K14" s="552"/>
      <c r="L14" s="428"/>
      <c r="M14" s="174" t="s">
        <v>77</v>
      </c>
      <c r="N14" s="246" t="s">
        <v>78</v>
      </c>
      <c r="O14" s="542"/>
      <c r="P14" s="543"/>
      <c r="Q14" s="544"/>
      <c r="R14" s="76"/>
      <c r="S14" s="536"/>
      <c r="T14" s="244"/>
      <c r="U14" s="172"/>
      <c r="V14" s="172"/>
      <c r="W14" s="172"/>
      <c r="X14" s="172"/>
      <c r="Y14" s="172"/>
      <c r="Z14" s="172"/>
      <c r="AA14" s="172"/>
      <c r="AB14" s="172"/>
      <c r="AC14" s="170"/>
      <c r="AD14" s="172"/>
      <c r="AE14" s="170"/>
      <c r="AF14" s="170"/>
      <c r="AG14" s="170"/>
      <c r="AH14" s="170"/>
      <c r="AI14" s="170"/>
      <c r="AJ14" s="170"/>
      <c r="AK14" s="170"/>
      <c r="AL14" s="170"/>
      <c r="AM14" s="170"/>
      <c r="AN14" s="170"/>
      <c r="AO14" s="170"/>
      <c r="AP14" s="170"/>
      <c r="AQ14" s="170"/>
      <c r="AR14" s="170"/>
      <c r="AS14" s="170"/>
      <c r="AT14" s="170"/>
      <c r="AU14" s="170"/>
      <c r="AV14" s="172"/>
      <c r="AW14" s="170"/>
      <c r="AX14" s="170"/>
      <c r="AY14" s="170"/>
      <c r="AZ14" s="170"/>
      <c r="BA14" s="170"/>
      <c r="BB14" s="170"/>
      <c r="BC14" s="170"/>
      <c r="BD14" s="170"/>
      <c r="BE14" s="170"/>
      <c r="BG14" s="170"/>
      <c r="BH14" s="170"/>
      <c r="BI14" s="170"/>
      <c r="BJ14" s="170"/>
      <c r="BK14" s="170"/>
      <c r="BL14" s="170"/>
      <c r="BM14" s="170"/>
      <c r="BN14" s="172"/>
      <c r="BO14" s="535"/>
      <c r="BP14" s="535"/>
      <c r="BQ14" s="535"/>
      <c r="BR14" s="535"/>
      <c r="BS14" s="535"/>
      <c r="BT14" s="535"/>
      <c r="BU14" s="535"/>
      <c r="BV14" s="535"/>
    </row>
    <row r="15" spans="1:74" s="185" customFormat="1" ht="24" customHeight="1" x14ac:dyDescent="0.15">
      <c r="A15" s="176"/>
      <c r="B15" s="177" t="s">
        <v>79</v>
      </c>
      <c r="C15" s="380"/>
      <c r="D15" s="381"/>
      <c r="E15" s="382"/>
      <c r="F15" s="383"/>
      <c r="G15" s="383"/>
      <c r="H15" s="383"/>
      <c r="I15" s="383"/>
      <c r="J15" s="383"/>
      <c r="K15" s="533"/>
      <c r="L15" s="92"/>
      <c r="M15" s="93"/>
      <c r="N15" s="94"/>
      <c r="O15" s="391"/>
      <c r="P15" s="392"/>
      <c r="Q15" s="393"/>
      <c r="R15" s="178"/>
      <c r="S15" s="179" t="str">
        <f>IF(L15=$U$11,$U$11&amp;M15,IF(L15=$AD$11,$AD$11&amp;M15,IF(L15=AM8,AM8&amp;M15,IF(L15=$AV$9,$AV$9&amp;M15,IF(L15=BF9,BF9&amp;M15,IF(L15="","",$BF$9&amp;M15))))))</f>
        <v/>
      </c>
      <c r="T15" s="179"/>
      <c r="U15" s="180">
        <f t="shared" ref="U15:U42" si="0">COUNTIFS(L15,"校長",M15,"①")*$N15</f>
        <v>0</v>
      </c>
      <c r="V15" s="180">
        <f t="shared" ref="V15:V42" si="1">COUNTIFS(L15,"校長",M15,"②")*$N15</f>
        <v>0</v>
      </c>
      <c r="W15" s="180">
        <f t="shared" ref="W15:W42" si="2">COUNTIFS(L15,"校長",M15,"③")*$N15</f>
        <v>0</v>
      </c>
      <c r="X15" s="180">
        <f t="shared" ref="X15:X42" si="3">COUNTIFS(L15,"校長",M15,"④")*$N15</f>
        <v>0</v>
      </c>
      <c r="Y15" s="180">
        <f t="shared" ref="Y15:Y42" si="4">COUNTIFS(L15,"校長",M15,"⑤")*$N15</f>
        <v>0</v>
      </c>
      <c r="Z15" s="180">
        <f t="shared" ref="Z15:Z42" si="5">COUNTIFS(L15,"校長",M15,"⑥")*$N15</f>
        <v>0</v>
      </c>
      <c r="AA15" s="180">
        <f t="shared" ref="AA15:AA42" si="6">COUNTIFS(L15,"校長",M15,"⑦")*$N15</f>
        <v>0</v>
      </c>
      <c r="AB15" s="180">
        <f t="shared" ref="AB15:AB42" si="7">COUNTIFS(L15,"校長",M15,"⑧")*$N15</f>
        <v>0</v>
      </c>
      <c r="AC15" s="181"/>
      <c r="AD15" s="180">
        <f t="shared" ref="AD15:AD42" si="8">COUNTIFS(L15,"教頭",M15,"①")*$N15</f>
        <v>0</v>
      </c>
      <c r="AE15" s="180">
        <f t="shared" ref="AE15:AE42" si="9">COUNTIFS(L15,"教頭",M15,"②")*$N15</f>
        <v>0</v>
      </c>
      <c r="AF15" s="180">
        <f t="shared" ref="AF15:AF42" si="10">COUNTIFS(L15,"教頭",M15,"③")*$N15</f>
        <v>0</v>
      </c>
      <c r="AG15" s="180">
        <f t="shared" ref="AG15:AG42" si="11">COUNTIFS(L15,"教頭",M15,"④")*$N15</f>
        <v>0</v>
      </c>
      <c r="AH15" s="180">
        <f t="shared" ref="AH15:AH42" si="12">COUNTIFS(L15,"教頭",M15,"⑤")*$N15</f>
        <v>0</v>
      </c>
      <c r="AI15" s="180">
        <f t="shared" ref="AI15:AI42" si="13">COUNTIFS(L15,"教頭",M15,"⑥")*$N15</f>
        <v>0</v>
      </c>
      <c r="AJ15" s="180">
        <f t="shared" ref="AJ15:AJ42" si="14">COUNTIFS(L15,"教頭",M15,"⑦")*$N15</f>
        <v>0</v>
      </c>
      <c r="AK15" s="180">
        <f t="shared" ref="AK15:AK42" si="15">COUNTIFS(L15,"教頭",M15,"⑧")*$N15</f>
        <v>0</v>
      </c>
      <c r="AL15" s="181"/>
      <c r="AM15" s="180">
        <f t="shared" ref="AM15:AM42" si="16">COUNTIFS(L15,"校内指導教員",M15,"①")*$N15</f>
        <v>0</v>
      </c>
      <c r="AN15" s="180">
        <f t="shared" ref="AN15:AN42" si="17">COUNTIFS(L15,"校内指導教員",M15,"②")*$N15</f>
        <v>0</v>
      </c>
      <c r="AO15" s="180">
        <f t="shared" ref="AO15:AO42" si="18">COUNTIFS(L15,"校内指導教員",M15,"③")*$N15</f>
        <v>0</v>
      </c>
      <c r="AP15" s="180">
        <f t="shared" ref="AP15:AP42" si="19">COUNTIFS(L15,"校内指導教員",M15,"④")*$N15</f>
        <v>0</v>
      </c>
      <c r="AQ15" s="180">
        <f t="shared" ref="AQ15:AQ42" si="20">COUNTIFS(L15,"校内指導教員",M15,"⑤")*$N15</f>
        <v>0</v>
      </c>
      <c r="AR15" s="180">
        <f t="shared" ref="AR15:AR42" si="21">COUNTIFS(L15,"校内指導教員",M15,"⑥")*$N15</f>
        <v>0</v>
      </c>
      <c r="AS15" s="180">
        <f t="shared" ref="AS15:AS42" si="22">COUNTIFS(L15,"校内指導教員",M15,"⑦")*$N15</f>
        <v>0</v>
      </c>
      <c r="AT15" s="180">
        <f t="shared" ref="AT15:AT42" si="23">COUNTIFS(L15,"校内指導教員",M15,"⑧")*$N15</f>
        <v>0</v>
      </c>
      <c r="AU15" s="181"/>
      <c r="AV15" s="180">
        <f t="shared" ref="AV15:AV42" si="24">COUNTIFS(L15,"教科指導員",M15,"①")*$N15</f>
        <v>0</v>
      </c>
      <c r="AW15" s="180">
        <f t="shared" ref="AW15:AW42" si="25">COUNTIFS(L15,"教科指導員",M15,"②")*$N15</f>
        <v>0</v>
      </c>
      <c r="AX15" s="180">
        <f t="shared" ref="AX15:AX42" si="26">COUNTIFS(L15,"教科指導員",M15,"③")*$N15</f>
        <v>0</v>
      </c>
      <c r="AY15" s="180">
        <f t="shared" ref="AY15:AY42" si="27">COUNTIFS(L15,"教科指導員",M15,"④")*$N15</f>
        <v>0</v>
      </c>
      <c r="AZ15" s="180">
        <f t="shared" ref="AZ15:AZ42" si="28">COUNTIFS(L15,"教科指導員",M15,"⑤")*$N15</f>
        <v>0</v>
      </c>
      <c r="BA15" s="180">
        <f t="shared" ref="BA15:BA42" si="29">COUNTIFS(L15,"教科指導員",M15,"⑥")*$N15</f>
        <v>0</v>
      </c>
      <c r="BB15" s="180">
        <f t="shared" ref="BB15:BB42" si="30">COUNTIFS(L15,"教科指導員",M15,"⑦")*$N15</f>
        <v>0</v>
      </c>
      <c r="BC15" s="180">
        <f t="shared" ref="BC15:BC42" si="31">COUNTIFS(L15,"教科指導員",M15,"⑧")*$N15</f>
        <v>0</v>
      </c>
      <c r="BD15" s="180"/>
      <c r="BE15" s="182">
        <f t="shared" ref="BE15:BE42" si="32">SUM(U15:BC15)</f>
        <v>0</v>
      </c>
      <c r="BF15" s="182">
        <f t="shared" ref="BF15:BF42" si="33">COUNTIFS(BE15,"0",M15,"①")*N15</f>
        <v>0</v>
      </c>
      <c r="BG15" s="182">
        <f t="shared" ref="BG15:BG42" si="34">COUNTIFS(BE15,"0",M15,"②")*N15</f>
        <v>0</v>
      </c>
      <c r="BH15" s="182">
        <f t="shared" ref="BH15:BH42" si="35">COUNTIFS(BE15,"0",M15,"③")*N15</f>
        <v>0</v>
      </c>
      <c r="BI15" s="182">
        <f t="shared" ref="BI15:BI42" si="36">COUNTIFS(BE15,"0",M15,"④")*N15</f>
        <v>0</v>
      </c>
      <c r="BJ15" s="182">
        <f t="shared" ref="BJ15:BJ42" si="37">COUNTIFS(BE15,"0",M15,"⑤")*N15</f>
        <v>0</v>
      </c>
      <c r="BK15" s="182">
        <f t="shared" ref="BK15:BK42" si="38">COUNTIFS(BE15,"0",M15,"⑥")*N15</f>
        <v>0</v>
      </c>
      <c r="BL15" s="182">
        <f t="shared" ref="BL15:BL42" si="39">COUNTIFS(BE15,"0",M15,"⑦")*N15</f>
        <v>0</v>
      </c>
      <c r="BM15" s="182">
        <f t="shared" ref="BM15:BM42" si="40">COUNTIFS(BE15,"0",M15,"⑧")*N15</f>
        <v>0</v>
      </c>
      <c r="BN15" s="183"/>
      <c r="BO15" s="184">
        <f t="shared" ref="BO15:BO42" si="41">COUNTIF(M15,"①")*$N15</f>
        <v>0</v>
      </c>
      <c r="BP15" s="184">
        <f t="shared" ref="BP15:BP42" si="42">COUNTIF(M15,"②")*$N15</f>
        <v>0</v>
      </c>
      <c r="BQ15" s="184">
        <f t="shared" ref="BQ15:BQ42" si="43">COUNTIF(M15,"③")*$N15</f>
        <v>0</v>
      </c>
      <c r="BR15" s="184">
        <f t="shared" ref="BR15:BR42" si="44">COUNTIF(M15,"④")*$N15</f>
        <v>0</v>
      </c>
      <c r="BS15" s="184">
        <f t="shared" ref="BS15:BS42" si="45">COUNTIF(M15,"⑤")*$N15</f>
        <v>0</v>
      </c>
      <c r="BT15" s="184">
        <f t="shared" ref="BT15:BT42" si="46">COUNTIF(M15,"⑥")*$N15</f>
        <v>0</v>
      </c>
      <c r="BU15" s="184">
        <f t="shared" ref="BU15:BU42" si="47">COUNTIF(M15,"⑦")*$N15</f>
        <v>0</v>
      </c>
      <c r="BV15" s="184">
        <f t="shared" ref="BV15:BV42" si="48">COUNTIF(M15,"⑧")*$N15</f>
        <v>0</v>
      </c>
    </row>
    <row r="16" spans="1:74" s="185" customFormat="1" ht="24" customHeight="1" x14ac:dyDescent="0.15">
      <c r="A16" s="176"/>
      <c r="B16" s="186"/>
      <c r="C16" s="380"/>
      <c r="D16" s="381"/>
      <c r="E16" s="382"/>
      <c r="F16" s="383"/>
      <c r="G16" s="383"/>
      <c r="H16" s="383"/>
      <c r="I16" s="383"/>
      <c r="J16" s="383"/>
      <c r="K16" s="533"/>
      <c r="L16" s="92"/>
      <c r="M16" s="93"/>
      <c r="N16" s="94"/>
      <c r="O16" s="385"/>
      <c r="P16" s="386"/>
      <c r="Q16" s="387"/>
      <c r="R16" s="178"/>
      <c r="S16" s="179" t="str">
        <f>IF(L16=$U$11,$U$11&amp;M16,IF(L16=$AD$11,$AD$11&amp;M16,IF(L16=AM8,AM8&amp;M16,IF(L16=$AV$9,$AV$9&amp;M16,IF(L16=BF9,BF9&amp;M16,IF(L16="","",$BF$9&amp;M16))))))</f>
        <v/>
      </c>
      <c r="T16" s="179"/>
      <c r="U16" s="180">
        <f t="shared" si="0"/>
        <v>0</v>
      </c>
      <c r="V16" s="180">
        <f t="shared" si="1"/>
        <v>0</v>
      </c>
      <c r="W16" s="180">
        <f t="shared" si="2"/>
        <v>0</v>
      </c>
      <c r="X16" s="180">
        <f t="shared" si="3"/>
        <v>0</v>
      </c>
      <c r="Y16" s="180">
        <f t="shared" si="4"/>
        <v>0</v>
      </c>
      <c r="Z16" s="180">
        <f t="shared" si="5"/>
        <v>0</v>
      </c>
      <c r="AA16" s="180">
        <f t="shared" si="6"/>
        <v>0</v>
      </c>
      <c r="AB16" s="180">
        <f t="shared" si="7"/>
        <v>0</v>
      </c>
      <c r="AC16" s="181"/>
      <c r="AD16" s="180">
        <f t="shared" si="8"/>
        <v>0</v>
      </c>
      <c r="AE16" s="180">
        <f t="shared" si="9"/>
        <v>0</v>
      </c>
      <c r="AF16" s="180">
        <f t="shared" si="10"/>
        <v>0</v>
      </c>
      <c r="AG16" s="180">
        <f t="shared" si="11"/>
        <v>0</v>
      </c>
      <c r="AH16" s="180">
        <f t="shared" si="12"/>
        <v>0</v>
      </c>
      <c r="AI16" s="180">
        <f t="shared" si="13"/>
        <v>0</v>
      </c>
      <c r="AJ16" s="180">
        <f t="shared" si="14"/>
        <v>0</v>
      </c>
      <c r="AK16" s="180">
        <f t="shared" si="15"/>
        <v>0</v>
      </c>
      <c r="AL16" s="181"/>
      <c r="AM16" s="180">
        <f t="shared" si="16"/>
        <v>0</v>
      </c>
      <c r="AN16" s="180">
        <f t="shared" si="17"/>
        <v>0</v>
      </c>
      <c r="AO16" s="180">
        <f t="shared" si="18"/>
        <v>0</v>
      </c>
      <c r="AP16" s="180">
        <f t="shared" si="19"/>
        <v>0</v>
      </c>
      <c r="AQ16" s="180">
        <f t="shared" si="20"/>
        <v>0</v>
      </c>
      <c r="AR16" s="180">
        <f t="shared" si="21"/>
        <v>0</v>
      </c>
      <c r="AS16" s="180">
        <f t="shared" si="22"/>
        <v>0</v>
      </c>
      <c r="AT16" s="180">
        <f t="shared" si="23"/>
        <v>0</v>
      </c>
      <c r="AU16" s="181"/>
      <c r="AV16" s="180">
        <f t="shared" si="24"/>
        <v>0</v>
      </c>
      <c r="AW16" s="180">
        <f t="shared" si="25"/>
        <v>0</v>
      </c>
      <c r="AX16" s="180">
        <f t="shared" si="26"/>
        <v>0</v>
      </c>
      <c r="AY16" s="180">
        <f t="shared" si="27"/>
        <v>0</v>
      </c>
      <c r="AZ16" s="180">
        <f t="shared" si="28"/>
        <v>0</v>
      </c>
      <c r="BA16" s="180">
        <f t="shared" si="29"/>
        <v>0</v>
      </c>
      <c r="BB16" s="180">
        <f t="shared" si="30"/>
        <v>0</v>
      </c>
      <c r="BC16" s="180">
        <f t="shared" si="31"/>
        <v>0</v>
      </c>
      <c r="BD16" s="180"/>
      <c r="BE16" s="182">
        <f t="shared" si="32"/>
        <v>0</v>
      </c>
      <c r="BF16" s="182">
        <f t="shared" si="33"/>
        <v>0</v>
      </c>
      <c r="BG16" s="182">
        <f t="shared" si="34"/>
        <v>0</v>
      </c>
      <c r="BH16" s="182">
        <f t="shared" si="35"/>
        <v>0</v>
      </c>
      <c r="BI16" s="182">
        <f t="shared" si="36"/>
        <v>0</v>
      </c>
      <c r="BJ16" s="182">
        <f t="shared" si="37"/>
        <v>0</v>
      </c>
      <c r="BK16" s="182">
        <f t="shared" si="38"/>
        <v>0</v>
      </c>
      <c r="BL16" s="182">
        <f t="shared" si="39"/>
        <v>0</v>
      </c>
      <c r="BM16" s="182">
        <f t="shared" si="40"/>
        <v>0</v>
      </c>
      <c r="BN16" s="183"/>
      <c r="BO16" s="184">
        <f t="shared" si="41"/>
        <v>0</v>
      </c>
      <c r="BP16" s="184">
        <f t="shared" si="42"/>
        <v>0</v>
      </c>
      <c r="BQ16" s="184">
        <f t="shared" si="43"/>
        <v>0</v>
      </c>
      <c r="BR16" s="184">
        <f t="shared" si="44"/>
        <v>0</v>
      </c>
      <c r="BS16" s="184">
        <f t="shared" si="45"/>
        <v>0</v>
      </c>
      <c r="BT16" s="184">
        <f t="shared" si="46"/>
        <v>0</v>
      </c>
      <c r="BU16" s="184">
        <f t="shared" si="47"/>
        <v>0</v>
      </c>
      <c r="BV16" s="184">
        <f t="shared" si="48"/>
        <v>0</v>
      </c>
    </row>
    <row r="17" spans="1:74" s="185" customFormat="1" ht="24" customHeight="1" x14ac:dyDescent="0.15">
      <c r="A17" s="176"/>
      <c r="B17" s="186"/>
      <c r="C17" s="380"/>
      <c r="D17" s="381"/>
      <c r="E17" s="382"/>
      <c r="F17" s="383"/>
      <c r="G17" s="383"/>
      <c r="H17" s="383"/>
      <c r="I17" s="383"/>
      <c r="J17" s="383"/>
      <c r="K17" s="533"/>
      <c r="L17" s="92"/>
      <c r="M17" s="93"/>
      <c r="N17" s="94"/>
      <c r="O17" s="385"/>
      <c r="P17" s="386"/>
      <c r="Q17" s="387"/>
      <c r="R17" s="178"/>
      <c r="S17" s="179" t="str">
        <f>IF(L17=$U$11,$U$11&amp;M17,IF(L17=$AD$11,$AD$11&amp;M17,IF(L17=AM8,AM8&amp;M17,IF(L17=$AV$9,$AV$9&amp;M17,IF(L17=BF9,BF9&amp;M17,IF(L17="","",$BF$9&amp;M17))))))</f>
        <v/>
      </c>
      <c r="T17" s="179"/>
      <c r="U17" s="180">
        <f t="shared" si="0"/>
        <v>0</v>
      </c>
      <c r="V17" s="180">
        <f t="shared" si="1"/>
        <v>0</v>
      </c>
      <c r="W17" s="180">
        <f t="shared" si="2"/>
        <v>0</v>
      </c>
      <c r="X17" s="180">
        <f t="shared" si="3"/>
        <v>0</v>
      </c>
      <c r="Y17" s="180">
        <f t="shared" si="4"/>
        <v>0</v>
      </c>
      <c r="Z17" s="180">
        <f t="shared" si="5"/>
        <v>0</v>
      </c>
      <c r="AA17" s="180">
        <f t="shared" si="6"/>
        <v>0</v>
      </c>
      <c r="AB17" s="180">
        <f t="shared" si="7"/>
        <v>0</v>
      </c>
      <c r="AC17" s="181"/>
      <c r="AD17" s="180">
        <f t="shared" si="8"/>
        <v>0</v>
      </c>
      <c r="AE17" s="180">
        <f t="shared" si="9"/>
        <v>0</v>
      </c>
      <c r="AF17" s="180">
        <f t="shared" si="10"/>
        <v>0</v>
      </c>
      <c r="AG17" s="180">
        <f t="shared" si="11"/>
        <v>0</v>
      </c>
      <c r="AH17" s="180">
        <f t="shared" si="12"/>
        <v>0</v>
      </c>
      <c r="AI17" s="180">
        <f t="shared" si="13"/>
        <v>0</v>
      </c>
      <c r="AJ17" s="180">
        <f t="shared" si="14"/>
        <v>0</v>
      </c>
      <c r="AK17" s="180">
        <f t="shared" si="15"/>
        <v>0</v>
      </c>
      <c r="AL17" s="181"/>
      <c r="AM17" s="180">
        <f t="shared" si="16"/>
        <v>0</v>
      </c>
      <c r="AN17" s="180">
        <f t="shared" si="17"/>
        <v>0</v>
      </c>
      <c r="AO17" s="180">
        <f t="shared" si="18"/>
        <v>0</v>
      </c>
      <c r="AP17" s="180">
        <f t="shared" si="19"/>
        <v>0</v>
      </c>
      <c r="AQ17" s="180">
        <f t="shared" si="20"/>
        <v>0</v>
      </c>
      <c r="AR17" s="180">
        <f t="shared" si="21"/>
        <v>0</v>
      </c>
      <c r="AS17" s="180">
        <f t="shared" si="22"/>
        <v>0</v>
      </c>
      <c r="AT17" s="180">
        <f t="shared" si="23"/>
        <v>0</v>
      </c>
      <c r="AU17" s="181"/>
      <c r="AV17" s="180">
        <f t="shared" si="24"/>
        <v>0</v>
      </c>
      <c r="AW17" s="180">
        <f t="shared" si="25"/>
        <v>0</v>
      </c>
      <c r="AX17" s="180">
        <f t="shared" si="26"/>
        <v>0</v>
      </c>
      <c r="AY17" s="180">
        <f t="shared" si="27"/>
        <v>0</v>
      </c>
      <c r="AZ17" s="180">
        <f t="shared" si="28"/>
        <v>0</v>
      </c>
      <c r="BA17" s="180">
        <f t="shared" si="29"/>
        <v>0</v>
      </c>
      <c r="BB17" s="180">
        <f t="shared" si="30"/>
        <v>0</v>
      </c>
      <c r="BC17" s="180">
        <f t="shared" si="31"/>
        <v>0</v>
      </c>
      <c r="BD17" s="180"/>
      <c r="BE17" s="182">
        <f t="shared" si="32"/>
        <v>0</v>
      </c>
      <c r="BF17" s="182">
        <f t="shared" si="33"/>
        <v>0</v>
      </c>
      <c r="BG17" s="182">
        <f t="shared" si="34"/>
        <v>0</v>
      </c>
      <c r="BH17" s="182">
        <f t="shared" si="35"/>
        <v>0</v>
      </c>
      <c r="BI17" s="182">
        <f t="shared" si="36"/>
        <v>0</v>
      </c>
      <c r="BJ17" s="182">
        <f t="shared" si="37"/>
        <v>0</v>
      </c>
      <c r="BK17" s="182">
        <f t="shared" si="38"/>
        <v>0</v>
      </c>
      <c r="BL17" s="182">
        <f t="shared" si="39"/>
        <v>0</v>
      </c>
      <c r="BM17" s="182">
        <f t="shared" si="40"/>
        <v>0</v>
      </c>
      <c r="BN17" s="183"/>
      <c r="BO17" s="184">
        <f t="shared" si="41"/>
        <v>0</v>
      </c>
      <c r="BP17" s="184">
        <f t="shared" si="42"/>
        <v>0</v>
      </c>
      <c r="BQ17" s="184">
        <f t="shared" si="43"/>
        <v>0</v>
      </c>
      <c r="BR17" s="184">
        <f t="shared" si="44"/>
        <v>0</v>
      </c>
      <c r="BS17" s="184">
        <f t="shared" si="45"/>
        <v>0</v>
      </c>
      <c r="BT17" s="184">
        <f t="shared" si="46"/>
        <v>0</v>
      </c>
      <c r="BU17" s="184">
        <f t="shared" si="47"/>
        <v>0</v>
      </c>
      <c r="BV17" s="184">
        <f t="shared" si="48"/>
        <v>0</v>
      </c>
    </row>
    <row r="18" spans="1:74" s="185" customFormat="1" ht="24" customHeight="1" x14ac:dyDescent="0.15">
      <c r="A18" s="176"/>
      <c r="B18" s="186"/>
      <c r="C18" s="380"/>
      <c r="D18" s="381"/>
      <c r="E18" s="382"/>
      <c r="F18" s="383"/>
      <c r="G18" s="383"/>
      <c r="H18" s="383"/>
      <c r="I18" s="383"/>
      <c r="J18" s="383"/>
      <c r="K18" s="533"/>
      <c r="L18" s="92"/>
      <c r="M18" s="93"/>
      <c r="N18" s="94"/>
      <c r="O18" s="385"/>
      <c r="P18" s="386"/>
      <c r="Q18" s="387"/>
      <c r="R18" s="178"/>
      <c r="S18" s="179" t="str">
        <f>IF(L18=$U$11,$U$11&amp;M18,IF(L18=$AD$11,$AD$11&amp;M18,IF(L18=AM8,AM8&amp;M18,IF(L18=$AV$9,$AV$9&amp;M18,IF(L18=BF9,BF9&amp;M18,IF(L18="","",$BF$9&amp;M18))))))</f>
        <v/>
      </c>
      <c r="T18" s="179"/>
      <c r="U18" s="180">
        <f t="shared" si="0"/>
        <v>0</v>
      </c>
      <c r="V18" s="180">
        <f t="shared" si="1"/>
        <v>0</v>
      </c>
      <c r="W18" s="180">
        <f t="shared" si="2"/>
        <v>0</v>
      </c>
      <c r="X18" s="180">
        <f t="shared" si="3"/>
        <v>0</v>
      </c>
      <c r="Y18" s="180">
        <f t="shared" si="4"/>
        <v>0</v>
      </c>
      <c r="Z18" s="180">
        <f t="shared" si="5"/>
        <v>0</v>
      </c>
      <c r="AA18" s="180">
        <f t="shared" si="6"/>
        <v>0</v>
      </c>
      <c r="AB18" s="180">
        <f t="shared" si="7"/>
        <v>0</v>
      </c>
      <c r="AC18" s="181"/>
      <c r="AD18" s="180">
        <f t="shared" si="8"/>
        <v>0</v>
      </c>
      <c r="AE18" s="180">
        <f t="shared" si="9"/>
        <v>0</v>
      </c>
      <c r="AF18" s="180">
        <f t="shared" si="10"/>
        <v>0</v>
      </c>
      <c r="AG18" s="180">
        <f t="shared" si="11"/>
        <v>0</v>
      </c>
      <c r="AH18" s="180">
        <f t="shared" si="12"/>
        <v>0</v>
      </c>
      <c r="AI18" s="180">
        <f t="shared" si="13"/>
        <v>0</v>
      </c>
      <c r="AJ18" s="180">
        <f t="shared" si="14"/>
        <v>0</v>
      </c>
      <c r="AK18" s="180">
        <f t="shared" si="15"/>
        <v>0</v>
      </c>
      <c r="AL18" s="181"/>
      <c r="AM18" s="180">
        <f t="shared" si="16"/>
        <v>0</v>
      </c>
      <c r="AN18" s="180">
        <f t="shared" si="17"/>
        <v>0</v>
      </c>
      <c r="AO18" s="180">
        <f t="shared" si="18"/>
        <v>0</v>
      </c>
      <c r="AP18" s="180">
        <f t="shared" si="19"/>
        <v>0</v>
      </c>
      <c r="AQ18" s="180">
        <f t="shared" si="20"/>
        <v>0</v>
      </c>
      <c r="AR18" s="180">
        <f t="shared" si="21"/>
        <v>0</v>
      </c>
      <c r="AS18" s="180">
        <f t="shared" si="22"/>
        <v>0</v>
      </c>
      <c r="AT18" s="180">
        <f t="shared" si="23"/>
        <v>0</v>
      </c>
      <c r="AU18" s="181"/>
      <c r="AV18" s="180">
        <f t="shared" si="24"/>
        <v>0</v>
      </c>
      <c r="AW18" s="180">
        <f t="shared" si="25"/>
        <v>0</v>
      </c>
      <c r="AX18" s="180">
        <f t="shared" si="26"/>
        <v>0</v>
      </c>
      <c r="AY18" s="180">
        <f t="shared" si="27"/>
        <v>0</v>
      </c>
      <c r="AZ18" s="180">
        <f t="shared" si="28"/>
        <v>0</v>
      </c>
      <c r="BA18" s="180">
        <f t="shared" si="29"/>
        <v>0</v>
      </c>
      <c r="BB18" s="180">
        <f t="shared" si="30"/>
        <v>0</v>
      </c>
      <c r="BC18" s="180">
        <f t="shared" si="31"/>
        <v>0</v>
      </c>
      <c r="BD18" s="180"/>
      <c r="BE18" s="182">
        <f t="shared" si="32"/>
        <v>0</v>
      </c>
      <c r="BF18" s="182">
        <f t="shared" si="33"/>
        <v>0</v>
      </c>
      <c r="BG18" s="182">
        <f t="shared" si="34"/>
        <v>0</v>
      </c>
      <c r="BH18" s="182">
        <f t="shared" si="35"/>
        <v>0</v>
      </c>
      <c r="BI18" s="182">
        <f t="shared" si="36"/>
        <v>0</v>
      </c>
      <c r="BJ18" s="182">
        <f t="shared" si="37"/>
        <v>0</v>
      </c>
      <c r="BK18" s="182">
        <f t="shared" si="38"/>
        <v>0</v>
      </c>
      <c r="BL18" s="182">
        <f t="shared" si="39"/>
        <v>0</v>
      </c>
      <c r="BM18" s="182">
        <f t="shared" si="40"/>
        <v>0</v>
      </c>
      <c r="BN18" s="183"/>
      <c r="BO18" s="184">
        <f t="shared" si="41"/>
        <v>0</v>
      </c>
      <c r="BP18" s="184">
        <f t="shared" si="42"/>
        <v>0</v>
      </c>
      <c r="BQ18" s="184">
        <f t="shared" si="43"/>
        <v>0</v>
      </c>
      <c r="BR18" s="184">
        <f t="shared" si="44"/>
        <v>0</v>
      </c>
      <c r="BS18" s="184">
        <f t="shared" si="45"/>
        <v>0</v>
      </c>
      <c r="BT18" s="184">
        <f t="shared" si="46"/>
        <v>0</v>
      </c>
      <c r="BU18" s="184">
        <f t="shared" si="47"/>
        <v>0</v>
      </c>
      <c r="BV18" s="184">
        <f t="shared" si="48"/>
        <v>0</v>
      </c>
    </row>
    <row r="19" spans="1:74" s="185" customFormat="1" ht="24" customHeight="1" x14ac:dyDescent="0.15">
      <c r="A19" s="176"/>
      <c r="B19" s="187"/>
      <c r="C19" s="380"/>
      <c r="D19" s="381"/>
      <c r="E19" s="382"/>
      <c r="F19" s="383"/>
      <c r="G19" s="383"/>
      <c r="H19" s="383"/>
      <c r="I19" s="383"/>
      <c r="J19" s="383"/>
      <c r="K19" s="533"/>
      <c r="L19" s="92"/>
      <c r="M19" s="93"/>
      <c r="N19" s="94"/>
      <c r="O19" s="385"/>
      <c r="P19" s="386"/>
      <c r="Q19" s="387"/>
      <c r="R19" s="178"/>
      <c r="S19" s="179" t="str">
        <f>IF(L19=$U$11,$U$11&amp;M19,IF(L19=$AD$11,$AD$11&amp;M19,IF(L19=AM8,AM8&amp;M19,IF(L19=$AV$9,$AV$9&amp;M19,IF(L19=BF9,BF9&amp;M19,IF(L19="","",$BF$9&amp;M19))))))</f>
        <v/>
      </c>
      <c r="T19" s="179"/>
      <c r="U19" s="180">
        <f t="shared" si="0"/>
        <v>0</v>
      </c>
      <c r="V19" s="180">
        <f t="shared" si="1"/>
        <v>0</v>
      </c>
      <c r="W19" s="180">
        <f t="shared" si="2"/>
        <v>0</v>
      </c>
      <c r="X19" s="180">
        <f t="shared" si="3"/>
        <v>0</v>
      </c>
      <c r="Y19" s="180">
        <f t="shared" si="4"/>
        <v>0</v>
      </c>
      <c r="Z19" s="180">
        <f t="shared" si="5"/>
        <v>0</v>
      </c>
      <c r="AA19" s="180">
        <f t="shared" si="6"/>
        <v>0</v>
      </c>
      <c r="AB19" s="180">
        <f t="shared" si="7"/>
        <v>0</v>
      </c>
      <c r="AC19" s="181"/>
      <c r="AD19" s="180">
        <f t="shared" si="8"/>
        <v>0</v>
      </c>
      <c r="AE19" s="180">
        <f t="shared" si="9"/>
        <v>0</v>
      </c>
      <c r="AF19" s="180">
        <f t="shared" si="10"/>
        <v>0</v>
      </c>
      <c r="AG19" s="180">
        <f t="shared" si="11"/>
        <v>0</v>
      </c>
      <c r="AH19" s="180">
        <f t="shared" si="12"/>
        <v>0</v>
      </c>
      <c r="AI19" s="180">
        <f t="shared" si="13"/>
        <v>0</v>
      </c>
      <c r="AJ19" s="180">
        <f t="shared" si="14"/>
        <v>0</v>
      </c>
      <c r="AK19" s="180">
        <f t="shared" si="15"/>
        <v>0</v>
      </c>
      <c r="AL19" s="181"/>
      <c r="AM19" s="180">
        <f t="shared" si="16"/>
        <v>0</v>
      </c>
      <c r="AN19" s="180">
        <f t="shared" si="17"/>
        <v>0</v>
      </c>
      <c r="AO19" s="180">
        <f t="shared" si="18"/>
        <v>0</v>
      </c>
      <c r="AP19" s="180">
        <f t="shared" si="19"/>
        <v>0</v>
      </c>
      <c r="AQ19" s="180">
        <f t="shared" si="20"/>
        <v>0</v>
      </c>
      <c r="AR19" s="180">
        <f t="shared" si="21"/>
        <v>0</v>
      </c>
      <c r="AS19" s="180">
        <f t="shared" si="22"/>
        <v>0</v>
      </c>
      <c r="AT19" s="180">
        <f t="shared" si="23"/>
        <v>0</v>
      </c>
      <c r="AU19" s="181"/>
      <c r="AV19" s="180">
        <f t="shared" si="24"/>
        <v>0</v>
      </c>
      <c r="AW19" s="180">
        <f t="shared" si="25"/>
        <v>0</v>
      </c>
      <c r="AX19" s="180">
        <f t="shared" si="26"/>
        <v>0</v>
      </c>
      <c r="AY19" s="180">
        <f t="shared" si="27"/>
        <v>0</v>
      </c>
      <c r="AZ19" s="180">
        <f t="shared" si="28"/>
        <v>0</v>
      </c>
      <c r="BA19" s="180">
        <f t="shared" si="29"/>
        <v>0</v>
      </c>
      <c r="BB19" s="180">
        <f t="shared" si="30"/>
        <v>0</v>
      </c>
      <c r="BC19" s="180">
        <f t="shared" si="31"/>
        <v>0</v>
      </c>
      <c r="BD19" s="180"/>
      <c r="BE19" s="182">
        <f t="shared" si="32"/>
        <v>0</v>
      </c>
      <c r="BF19" s="182">
        <f t="shared" si="33"/>
        <v>0</v>
      </c>
      <c r="BG19" s="182">
        <f t="shared" si="34"/>
        <v>0</v>
      </c>
      <c r="BH19" s="182">
        <f t="shared" si="35"/>
        <v>0</v>
      </c>
      <c r="BI19" s="182">
        <f t="shared" si="36"/>
        <v>0</v>
      </c>
      <c r="BJ19" s="182">
        <f t="shared" si="37"/>
        <v>0</v>
      </c>
      <c r="BK19" s="182">
        <f t="shared" si="38"/>
        <v>0</v>
      </c>
      <c r="BL19" s="182">
        <f t="shared" si="39"/>
        <v>0</v>
      </c>
      <c r="BM19" s="182">
        <f t="shared" si="40"/>
        <v>0</v>
      </c>
      <c r="BN19" s="183"/>
      <c r="BO19" s="184">
        <f t="shared" si="41"/>
        <v>0</v>
      </c>
      <c r="BP19" s="184">
        <f t="shared" si="42"/>
        <v>0</v>
      </c>
      <c r="BQ19" s="184">
        <f t="shared" si="43"/>
        <v>0</v>
      </c>
      <c r="BR19" s="184">
        <f t="shared" si="44"/>
        <v>0</v>
      </c>
      <c r="BS19" s="184">
        <f t="shared" si="45"/>
        <v>0</v>
      </c>
      <c r="BT19" s="184">
        <f t="shared" si="46"/>
        <v>0</v>
      </c>
      <c r="BU19" s="184">
        <f t="shared" si="47"/>
        <v>0</v>
      </c>
      <c r="BV19" s="184">
        <f t="shared" si="48"/>
        <v>0</v>
      </c>
    </row>
    <row r="20" spans="1:74" s="185" customFormat="1" ht="24" customHeight="1" x14ac:dyDescent="0.15">
      <c r="A20" s="176"/>
      <c r="B20" s="186"/>
      <c r="C20" s="380"/>
      <c r="D20" s="381"/>
      <c r="E20" s="382"/>
      <c r="F20" s="383"/>
      <c r="G20" s="383"/>
      <c r="H20" s="383"/>
      <c r="I20" s="383"/>
      <c r="J20" s="383"/>
      <c r="K20" s="533"/>
      <c r="L20" s="92"/>
      <c r="M20" s="93"/>
      <c r="N20" s="94"/>
      <c r="O20" s="385"/>
      <c r="P20" s="386"/>
      <c r="Q20" s="387"/>
      <c r="R20" s="178"/>
      <c r="S20" s="179" t="str">
        <f>IF(L20=$U$11,$U$11&amp;M20,IF(L20=$AD$11,$AD$11&amp;M20,IF(L20=AM8,AM8&amp;M20,IF(L20=$AV$9,$AV$9&amp;M20,IF(L20=BF9,BF9&amp;M20,IF(L20="","",$BF$9&amp;M20))))))</f>
        <v/>
      </c>
      <c r="T20" s="179"/>
      <c r="U20" s="180">
        <f t="shared" si="0"/>
        <v>0</v>
      </c>
      <c r="V20" s="180">
        <f t="shared" si="1"/>
        <v>0</v>
      </c>
      <c r="W20" s="180">
        <f t="shared" si="2"/>
        <v>0</v>
      </c>
      <c r="X20" s="180">
        <f t="shared" si="3"/>
        <v>0</v>
      </c>
      <c r="Y20" s="180">
        <f t="shared" si="4"/>
        <v>0</v>
      </c>
      <c r="Z20" s="180">
        <f t="shared" si="5"/>
        <v>0</v>
      </c>
      <c r="AA20" s="180">
        <f t="shared" si="6"/>
        <v>0</v>
      </c>
      <c r="AB20" s="180">
        <f t="shared" si="7"/>
        <v>0</v>
      </c>
      <c r="AC20" s="181"/>
      <c r="AD20" s="180">
        <f t="shared" si="8"/>
        <v>0</v>
      </c>
      <c r="AE20" s="180">
        <f t="shared" si="9"/>
        <v>0</v>
      </c>
      <c r="AF20" s="180">
        <f t="shared" si="10"/>
        <v>0</v>
      </c>
      <c r="AG20" s="180">
        <f t="shared" si="11"/>
        <v>0</v>
      </c>
      <c r="AH20" s="180">
        <f t="shared" si="12"/>
        <v>0</v>
      </c>
      <c r="AI20" s="180">
        <f t="shared" si="13"/>
        <v>0</v>
      </c>
      <c r="AJ20" s="180">
        <f t="shared" si="14"/>
        <v>0</v>
      </c>
      <c r="AK20" s="180">
        <f t="shared" si="15"/>
        <v>0</v>
      </c>
      <c r="AL20" s="181"/>
      <c r="AM20" s="180">
        <f t="shared" si="16"/>
        <v>0</v>
      </c>
      <c r="AN20" s="180">
        <f t="shared" si="17"/>
        <v>0</v>
      </c>
      <c r="AO20" s="180">
        <f t="shared" si="18"/>
        <v>0</v>
      </c>
      <c r="AP20" s="180">
        <f t="shared" si="19"/>
        <v>0</v>
      </c>
      <c r="AQ20" s="180">
        <f t="shared" si="20"/>
        <v>0</v>
      </c>
      <c r="AR20" s="180">
        <f t="shared" si="21"/>
        <v>0</v>
      </c>
      <c r="AS20" s="180">
        <f t="shared" si="22"/>
        <v>0</v>
      </c>
      <c r="AT20" s="180">
        <f t="shared" si="23"/>
        <v>0</v>
      </c>
      <c r="AU20" s="181"/>
      <c r="AV20" s="180">
        <f t="shared" si="24"/>
        <v>0</v>
      </c>
      <c r="AW20" s="180">
        <f t="shared" si="25"/>
        <v>0</v>
      </c>
      <c r="AX20" s="180">
        <f t="shared" si="26"/>
        <v>0</v>
      </c>
      <c r="AY20" s="180">
        <f t="shared" si="27"/>
        <v>0</v>
      </c>
      <c r="AZ20" s="180">
        <f t="shared" si="28"/>
        <v>0</v>
      </c>
      <c r="BA20" s="180">
        <f t="shared" si="29"/>
        <v>0</v>
      </c>
      <c r="BB20" s="180">
        <f t="shared" si="30"/>
        <v>0</v>
      </c>
      <c r="BC20" s="180">
        <f t="shared" si="31"/>
        <v>0</v>
      </c>
      <c r="BD20" s="180"/>
      <c r="BE20" s="182">
        <f t="shared" si="32"/>
        <v>0</v>
      </c>
      <c r="BF20" s="182">
        <f t="shared" si="33"/>
        <v>0</v>
      </c>
      <c r="BG20" s="182">
        <f t="shared" si="34"/>
        <v>0</v>
      </c>
      <c r="BH20" s="182">
        <f t="shared" si="35"/>
        <v>0</v>
      </c>
      <c r="BI20" s="182">
        <f t="shared" si="36"/>
        <v>0</v>
      </c>
      <c r="BJ20" s="182">
        <f t="shared" si="37"/>
        <v>0</v>
      </c>
      <c r="BK20" s="182">
        <f t="shared" si="38"/>
        <v>0</v>
      </c>
      <c r="BL20" s="182">
        <f t="shared" si="39"/>
        <v>0</v>
      </c>
      <c r="BM20" s="182">
        <f t="shared" si="40"/>
        <v>0</v>
      </c>
      <c r="BN20" s="183"/>
      <c r="BO20" s="184">
        <f t="shared" si="41"/>
        <v>0</v>
      </c>
      <c r="BP20" s="184">
        <f t="shared" si="42"/>
        <v>0</v>
      </c>
      <c r="BQ20" s="184">
        <f t="shared" si="43"/>
        <v>0</v>
      </c>
      <c r="BR20" s="184">
        <f t="shared" si="44"/>
        <v>0</v>
      </c>
      <c r="BS20" s="184">
        <f t="shared" si="45"/>
        <v>0</v>
      </c>
      <c r="BT20" s="184">
        <f t="shared" si="46"/>
        <v>0</v>
      </c>
      <c r="BU20" s="184">
        <f t="shared" si="47"/>
        <v>0</v>
      </c>
      <c r="BV20" s="184">
        <f t="shared" si="48"/>
        <v>0</v>
      </c>
    </row>
    <row r="21" spans="1:74" s="185" customFormat="1" ht="24" customHeight="1" x14ac:dyDescent="0.15">
      <c r="A21" s="176"/>
      <c r="B21" s="187"/>
      <c r="C21" s="380"/>
      <c r="D21" s="381"/>
      <c r="E21" s="382"/>
      <c r="F21" s="383"/>
      <c r="G21" s="383"/>
      <c r="H21" s="383"/>
      <c r="I21" s="383"/>
      <c r="J21" s="383"/>
      <c r="K21" s="533"/>
      <c r="L21" s="92"/>
      <c r="M21" s="93"/>
      <c r="N21" s="94"/>
      <c r="O21" s="385"/>
      <c r="P21" s="386"/>
      <c r="Q21" s="387"/>
      <c r="R21" s="178"/>
      <c r="S21" s="179" t="str">
        <f>IF(L21=$U$11,$U$11&amp;M21,IF(L21=$AD$11,$AD$11&amp;M21,IF(L21=AM8,AM8&amp;M21,IF(L21=$AV$9,$AV$9&amp;M21,IF(L21=BF9,BF9&amp;M21,IF(L21="","",$BF$9&amp;M21))))))</f>
        <v/>
      </c>
      <c r="T21" s="179"/>
      <c r="U21" s="180">
        <f t="shared" si="0"/>
        <v>0</v>
      </c>
      <c r="V21" s="180">
        <f t="shared" si="1"/>
        <v>0</v>
      </c>
      <c r="W21" s="180">
        <f t="shared" si="2"/>
        <v>0</v>
      </c>
      <c r="X21" s="180">
        <f t="shared" si="3"/>
        <v>0</v>
      </c>
      <c r="Y21" s="180">
        <f t="shared" si="4"/>
        <v>0</v>
      </c>
      <c r="Z21" s="180">
        <f t="shared" si="5"/>
        <v>0</v>
      </c>
      <c r="AA21" s="180">
        <f t="shared" si="6"/>
        <v>0</v>
      </c>
      <c r="AB21" s="180">
        <f t="shared" si="7"/>
        <v>0</v>
      </c>
      <c r="AC21" s="181"/>
      <c r="AD21" s="180">
        <f t="shared" si="8"/>
        <v>0</v>
      </c>
      <c r="AE21" s="180">
        <f t="shared" si="9"/>
        <v>0</v>
      </c>
      <c r="AF21" s="180">
        <f t="shared" si="10"/>
        <v>0</v>
      </c>
      <c r="AG21" s="180">
        <f t="shared" si="11"/>
        <v>0</v>
      </c>
      <c r="AH21" s="180">
        <f t="shared" si="12"/>
        <v>0</v>
      </c>
      <c r="AI21" s="180">
        <f t="shared" si="13"/>
        <v>0</v>
      </c>
      <c r="AJ21" s="180">
        <f t="shared" si="14"/>
        <v>0</v>
      </c>
      <c r="AK21" s="180">
        <f t="shared" si="15"/>
        <v>0</v>
      </c>
      <c r="AL21" s="181"/>
      <c r="AM21" s="180">
        <f t="shared" si="16"/>
        <v>0</v>
      </c>
      <c r="AN21" s="180">
        <f t="shared" si="17"/>
        <v>0</v>
      </c>
      <c r="AO21" s="180">
        <f t="shared" si="18"/>
        <v>0</v>
      </c>
      <c r="AP21" s="180">
        <f t="shared" si="19"/>
        <v>0</v>
      </c>
      <c r="AQ21" s="180">
        <f t="shared" si="20"/>
        <v>0</v>
      </c>
      <c r="AR21" s="180">
        <f t="shared" si="21"/>
        <v>0</v>
      </c>
      <c r="AS21" s="180">
        <f t="shared" si="22"/>
        <v>0</v>
      </c>
      <c r="AT21" s="180">
        <f t="shared" si="23"/>
        <v>0</v>
      </c>
      <c r="AU21" s="181"/>
      <c r="AV21" s="180">
        <f t="shared" si="24"/>
        <v>0</v>
      </c>
      <c r="AW21" s="180">
        <f t="shared" si="25"/>
        <v>0</v>
      </c>
      <c r="AX21" s="180">
        <f t="shared" si="26"/>
        <v>0</v>
      </c>
      <c r="AY21" s="180">
        <f t="shared" si="27"/>
        <v>0</v>
      </c>
      <c r="AZ21" s="180">
        <f t="shared" si="28"/>
        <v>0</v>
      </c>
      <c r="BA21" s="180">
        <f t="shared" si="29"/>
        <v>0</v>
      </c>
      <c r="BB21" s="180">
        <f t="shared" si="30"/>
        <v>0</v>
      </c>
      <c r="BC21" s="180">
        <f t="shared" si="31"/>
        <v>0</v>
      </c>
      <c r="BD21" s="180"/>
      <c r="BE21" s="182">
        <f t="shared" si="32"/>
        <v>0</v>
      </c>
      <c r="BF21" s="182">
        <f t="shared" si="33"/>
        <v>0</v>
      </c>
      <c r="BG21" s="182">
        <f t="shared" si="34"/>
        <v>0</v>
      </c>
      <c r="BH21" s="182">
        <f t="shared" si="35"/>
        <v>0</v>
      </c>
      <c r="BI21" s="182">
        <f t="shared" si="36"/>
        <v>0</v>
      </c>
      <c r="BJ21" s="182">
        <f t="shared" si="37"/>
        <v>0</v>
      </c>
      <c r="BK21" s="182">
        <f t="shared" si="38"/>
        <v>0</v>
      </c>
      <c r="BL21" s="182">
        <f t="shared" si="39"/>
        <v>0</v>
      </c>
      <c r="BM21" s="182">
        <f t="shared" si="40"/>
        <v>0</v>
      </c>
      <c r="BN21" s="183"/>
      <c r="BO21" s="184">
        <f t="shared" si="41"/>
        <v>0</v>
      </c>
      <c r="BP21" s="184">
        <f t="shared" si="42"/>
        <v>0</v>
      </c>
      <c r="BQ21" s="184">
        <f t="shared" si="43"/>
        <v>0</v>
      </c>
      <c r="BR21" s="184">
        <f t="shared" si="44"/>
        <v>0</v>
      </c>
      <c r="BS21" s="184">
        <f t="shared" si="45"/>
        <v>0</v>
      </c>
      <c r="BT21" s="184">
        <f t="shared" si="46"/>
        <v>0</v>
      </c>
      <c r="BU21" s="184">
        <f t="shared" si="47"/>
        <v>0</v>
      </c>
      <c r="BV21" s="184">
        <f t="shared" si="48"/>
        <v>0</v>
      </c>
    </row>
    <row r="22" spans="1:74" s="185" customFormat="1" ht="24" customHeight="1" x14ac:dyDescent="0.15">
      <c r="A22" s="176"/>
      <c r="B22" s="186"/>
      <c r="C22" s="380"/>
      <c r="D22" s="381"/>
      <c r="E22" s="382"/>
      <c r="F22" s="383"/>
      <c r="G22" s="383"/>
      <c r="H22" s="383"/>
      <c r="I22" s="383"/>
      <c r="J22" s="383"/>
      <c r="K22" s="533"/>
      <c r="L22" s="92"/>
      <c r="M22" s="93"/>
      <c r="N22" s="94"/>
      <c r="O22" s="385"/>
      <c r="P22" s="386"/>
      <c r="Q22" s="387"/>
      <c r="R22" s="188"/>
      <c r="S22" s="179" t="str">
        <f>IF(L22=$U$11,$U$11&amp;M22,IF(L22=$AD$11,$AD$11&amp;M22,IF(L22=AM8,AM8&amp;M22,IF(L22=$AV$9,$AV$9&amp;M22,IF(L22=BF9,BF9&amp;M22,IF(L22="","",$BF$9&amp;M22))))))</f>
        <v/>
      </c>
      <c r="T22" s="179"/>
      <c r="U22" s="180">
        <f t="shared" si="0"/>
        <v>0</v>
      </c>
      <c r="V22" s="180">
        <f t="shared" si="1"/>
        <v>0</v>
      </c>
      <c r="W22" s="180">
        <f t="shared" si="2"/>
        <v>0</v>
      </c>
      <c r="X22" s="180">
        <f t="shared" si="3"/>
        <v>0</v>
      </c>
      <c r="Y22" s="180">
        <f t="shared" si="4"/>
        <v>0</v>
      </c>
      <c r="Z22" s="180">
        <f t="shared" si="5"/>
        <v>0</v>
      </c>
      <c r="AA22" s="180">
        <f t="shared" si="6"/>
        <v>0</v>
      </c>
      <c r="AB22" s="180">
        <f t="shared" si="7"/>
        <v>0</v>
      </c>
      <c r="AC22" s="181"/>
      <c r="AD22" s="180">
        <f t="shared" si="8"/>
        <v>0</v>
      </c>
      <c r="AE22" s="180">
        <f t="shared" si="9"/>
        <v>0</v>
      </c>
      <c r="AF22" s="180">
        <f t="shared" si="10"/>
        <v>0</v>
      </c>
      <c r="AG22" s="180">
        <f t="shared" si="11"/>
        <v>0</v>
      </c>
      <c r="AH22" s="180">
        <f t="shared" si="12"/>
        <v>0</v>
      </c>
      <c r="AI22" s="180">
        <f t="shared" si="13"/>
        <v>0</v>
      </c>
      <c r="AJ22" s="180">
        <f t="shared" si="14"/>
        <v>0</v>
      </c>
      <c r="AK22" s="180">
        <f t="shared" si="15"/>
        <v>0</v>
      </c>
      <c r="AL22" s="181"/>
      <c r="AM22" s="180">
        <f t="shared" si="16"/>
        <v>0</v>
      </c>
      <c r="AN22" s="180">
        <f t="shared" si="17"/>
        <v>0</v>
      </c>
      <c r="AO22" s="180">
        <f t="shared" si="18"/>
        <v>0</v>
      </c>
      <c r="AP22" s="180">
        <f t="shared" si="19"/>
        <v>0</v>
      </c>
      <c r="AQ22" s="180">
        <f t="shared" si="20"/>
        <v>0</v>
      </c>
      <c r="AR22" s="180">
        <f t="shared" si="21"/>
        <v>0</v>
      </c>
      <c r="AS22" s="180">
        <f t="shared" si="22"/>
        <v>0</v>
      </c>
      <c r="AT22" s="180">
        <f t="shared" si="23"/>
        <v>0</v>
      </c>
      <c r="AU22" s="181"/>
      <c r="AV22" s="180">
        <f t="shared" si="24"/>
        <v>0</v>
      </c>
      <c r="AW22" s="180">
        <f t="shared" si="25"/>
        <v>0</v>
      </c>
      <c r="AX22" s="180">
        <f t="shared" si="26"/>
        <v>0</v>
      </c>
      <c r="AY22" s="180">
        <f t="shared" si="27"/>
        <v>0</v>
      </c>
      <c r="AZ22" s="180">
        <f t="shared" si="28"/>
        <v>0</v>
      </c>
      <c r="BA22" s="180">
        <f t="shared" si="29"/>
        <v>0</v>
      </c>
      <c r="BB22" s="180">
        <f t="shared" si="30"/>
        <v>0</v>
      </c>
      <c r="BC22" s="180">
        <f t="shared" si="31"/>
        <v>0</v>
      </c>
      <c r="BD22" s="180"/>
      <c r="BE22" s="182">
        <f t="shared" si="32"/>
        <v>0</v>
      </c>
      <c r="BF22" s="182">
        <f t="shared" si="33"/>
        <v>0</v>
      </c>
      <c r="BG22" s="182">
        <f t="shared" si="34"/>
        <v>0</v>
      </c>
      <c r="BH22" s="182">
        <f t="shared" si="35"/>
        <v>0</v>
      </c>
      <c r="BI22" s="182">
        <f t="shared" si="36"/>
        <v>0</v>
      </c>
      <c r="BJ22" s="182">
        <f t="shared" si="37"/>
        <v>0</v>
      </c>
      <c r="BK22" s="182">
        <f t="shared" si="38"/>
        <v>0</v>
      </c>
      <c r="BL22" s="182">
        <f t="shared" si="39"/>
        <v>0</v>
      </c>
      <c r="BM22" s="182">
        <f t="shared" si="40"/>
        <v>0</v>
      </c>
      <c r="BN22" s="183"/>
      <c r="BO22" s="184">
        <f t="shared" si="41"/>
        <v>0</v>
      </c>
      <c r="BP22" s="184">
        <f t="shared" si="42"/>
        <v>0</v>
      </c>
      <c r="BQ22" s="184">
        <f t="shared" si="43"/>
        <v>0</v>
      </c>
      <c r="BR22" s="184">
        <f t="shared" si="44"/>
        <v>0</v>
      </c>
      <c r="BS22" s="184">
        <f t="shared" si="45"/>
        <v>0</v>
      </c>
      <c r="BT22" s="184">
        <f t="shared" si="46"/>
        <v>0</v>
      </c>
      <c r="BU22" s="184">
        <f t="shared" si="47"/>
        <v>0</v>
      </c>
      <c r="BV22" s="184">
        <f t="shared" si="48"/>
        <v>0</v>
      </c>
    </row>
    <row r="23" spans="1:74" s="185" customFormat="1" ht="24" customHeight="1" x14ac:dyDescent="0.15">
      <c r="A23" s="176"/>
      <c r="B23" s="186"/>
      <c r="C23" s="380"/>
      <c r="D23" s="381"/>
      <c r="E23" s="382"/>
      <c r="F23" s="383"/>
      <c r="G23" s="383"/>
      <c r="H23" s="383"/>
      <c r="I23" s="383"/>
      <c r="J23" s="383"/>
      <c r="K23" s="533"/>
      <c r="L23" s="92"/>
      <c r="M23" s="93"/>
      <c r="N23" s="94"/>
      <c r="O23" s="385"/>
      <c r="P23" s="386"/>
      <c r="Q23" s="387"/>
      <c r="R23" s="178"/>
      <c r="S23" s="179" t="str">
        <f>IF(L23=$U$11,$U$11&amp;M23,IF(L23=$AD$11,$AD$11&amp;M23,IF(L23=AM8,AM8&amp;M23,IF(L23=$AV$9,$AV$9&amp;M23,IF(L23=BF9,BF9&amp;M23,IF(L23="","",$BF$9&amp;M23))))))</f>
        <v/>
      </c>
      <c r="T23" s="179"/>
      <c r="U23" s="180">
        <f t="shared" si="0"/>
        <v>0</v>
      </c>
      <c r="V23" s="180">
        <f t="shared" si="1"/>
        <v>0</v>
      </c>
      <c r="W23" s="180">
        <f t="shared" si="2"/>
        <v>0</v>
      </c>
      <c r="X23" s="180">
        <f t="shared" si="3"/>
        <v>0</v>
      </c>
      <c r="Y23" s="180">
        <f t="shared" si="4"/>
        <v>0</v>
      </c>
      <c r="Z23" s="180">
        <f t="shared" si="5"/>
        <v>0</v>
      </c>
      <c r="AA23" s="180">
        <f t="shared" si="6"/>
        <v>0</v>
      </c>
      <c r="AB23" s="180">
        <f t="shared" si="7"/>
        <v>0</v>
      </c>
      <c r="AC23" s="181"/>
      <c r="AD23" s="180">
        <f t="shared" si="8"/>
        <v>0</v>
      </c>
      <c r="AE23" s="180">
        <f t="shared" si="9"/>
        <v>0</v>
      </c>
      <c r="AF23" s="180">
        <f t="shared" si="10"/>
        <v>0</v>
      </c>
      <c r="AG23" s="180">
        <f t="shared" si="11"/>
        <v>0</v>
      </c>
      <c r="AH23" s="180">
        <f t="shared" si="12"/>
        <v>0</v>
      </c>
      <c r="AI23" s="180">
        <f t="shared" si="13"/>
        <v>0</v>
      </c>
      <c r="AJ23" s="180">
        <f t="shared" si="14"/>
        <v>0</v>
      </c>
      <c r="AK23" s="180">
        <f t="shared" si="15"/>
        <v>0</v>
      </c>
      <c r="AL23" s="181"/>
      <c r="AM23" s="180">
        <f t="shared" si="16"/>
        <v>0</v>
      </c>
      <c r="AN23" s="180">
        <f t="shared" si="17"/>
        <v>0</v>
      </c>
      <c r="AO23" s="180">
        <f t="shared" si="18"/>
        <v>0</v>
      </c>
      <c r="AP23" s="180">
        <f t="shared" si="19"/>
        <v>0</v>
      </c>
      <c r="AQ23" s="180">
        <f t="shared" si="20"/>
        <v>0</v>
      </c>
      <c r="AR23" s="180">
        <f t="shared" si="21"/>
        <v>0</v>
      </c>
      <c r="AS23" s="180">
        <f t="shared" si="22"/>
        <v>0</v>
      </c>
      <c r="AT23" s="180">
        <f t="shared" si="23"/>
        <v>0</v>
      </c>
      <c r="AU23" s="181"/>
      <c r="AV23" s="180">
        <f t="shared" si="24"/>
        <v>0</v>
      </c>
      <c r="AW23" s="180">
        <f t="shared" si="25"/>
        <v>0</v>
      </c>
      <c r="AX23" s="180">
        <f t="shared" si="26"/>
        <v>0</v>
      </c>
      <c r="AY23" s="180">
        <f t="shared" si="27"/>
        <v>0</v>
      </c>
      <c r="AZ23" s="180">
        <f t="shared" si="28"/>
        <v>0</v>
      </c>
      <c r="BA23" s="180">
        <f t="shared" si="29"/>
        <v>0</v>
      </c>
      <c r="BB23" s="180">
        <f t="shared" si="30"/>
        <v>0</v>
      </c>
      <c r="BC23" s="180">
        <f t="shared" si="31"/>
        <v>0</v>
      </c>
      <c r="BD23" s="180"/>
      <c r="BE23" s="182">
        <f t="shared" si="32"/>
        <v>0</v>
      </c>
      <c r="BF23" s="182">
        <f t="shared" si="33"/>
        <v>0</v>
      </c>
      <c r="BG23" s="182">
        <f t="shared" si="34"/>
        <v>0</v>
      </c>
      <c r="BH23" s="182">
        <f t="shared" si="35"/>
        <v>0</v>
      </c>
      <c r="BI23" s="182">
        <f t="shared" si="36"/>
        <v>0</v>
      </c>
      <c r="BJ23" s="182">
        <f t="shared" si="37"/>
        <v>0</v>
      </c>
      <c r="BK23" s="182">
        <f t="shared" si="38"/>
        <v>0</v>
      </c>
      <c r="BL23" s="182">
        <f t="shared" si="39"/>
        <v>0</v>
      </c>
      <c r="BM23" s="182">
        <f t="shared" si="40"/>
        <v>0</v>
      </c>
      <c r="BN23" s="183"/>
      <c r="BO23" s="184">
        <f t="shared" si="41"/>
        <v>0</v>
      </c>
      <c r="BP23" s="184">
        <f t="shared" si="42"/>
        <v>0</v>
      </c>
      <c r="BQ23" s="184">
        <f t="shared" si="43"/>
        <v>0</v>
      </c>
      <c r="BR23" s="184">
        <f t="shared" si="44"/>
        <v>0</v>
      </c>
      <c r="BS23" s="184">
        <f t="shared" si="45"/>
        <v>0</v>
      </c>
      <c r="BT23" s="184">
        <f t="shared" si="46"/>
        <v>0</v>
      </c>
      <c r="BU23" s="184">
        <f t="shared" si="47"/>
        <v>0</v>
      </c>
      <c r="BV23" s="184">
        <f t="shared" si="48"/>
        <v>0</v>
      </c>
    </row>
    <row r="24" spans="1:74" s="185" customFormat="1" ht="24" customHeight="1" x14ac:dyDescent="0.15">
      <c r="A24" s="176"/>
      <c r="B24" s="186"/>
      <c r="C24" s="380"/>
      <c r="D24" s="381"/>
      <c r="E24" s="382"/>
      <c r="F24" s="383"/>
      <c r="G24" s="383"/>
      <c r="H24" s="383"/>
      <c r="I24" s="383"/>
      <c r="J24" s="383"/>
      <c r="K24" s="533"/>
      <c r="L24" s="92"/>
      <c r="M24" s="93"/>
      <c r="N24" s="94"/>
      <c r="O24" s="385"/>
      <c r="P24" s="386"/>
      <c r="Q24" s="387"/>
      <c r="R24" s="178"/>
      <c r="S24" s="179" t="str">
        <f>IF(L24=$U$11,$U$11&amp;M24,IF(L24=$AD$11,$AD$11&amp;M24,IF(L24=AM8,AM8&amp;M24,IF(L24=$AV$9,$AV$9&amp;M24,IF(L24=BF9,BF9&amp;M24,IF(L24="","",$BF$9&amp;M24))))))</f>
        <v/>
      </c>
      <c r="T24" s="179"/>
      <c r="U24" s="180">
        <f t="shared" si="0"/>
        <v>0</v>
      </c>
      <c r="V24" s="180">
        <f t="shared" si="1"/>
        <v>0</v>
      </c>
      <c r="W24" s="180">
        <f t="shared" si="2"/>
        <v>0</v>
      </c>
      <c r="X24" s="180">
        <f t="shared" si="3"/>
        <v>0</v>
      </c>
      <c r="Y24" s="180">
        <f t="shared" si="4"/>
        <v>0</v>
      </c>
      <c r="Z24" s="180">
        <f t="shared" si="5"/>
        <v>0</v>
      </c>
      <c r="AA24" s="180">
        <f t="shared" si="6"/>
        <v>0</v>
      </c>
      <c r="AB24" s="180">
        <f t="shared" si="7"/>
        <v>0</v>
      </c>
      <c r="AC24" s="181"/>
      <c r="AD24" s="180">
        <f t="shared" si="8"/>
        <v>0</v>
      </c>
      <c r="AE24" s="180">
        <f t="shared" si="9"/>
        <v>0</v>
      </c>
      <c r="AF24" s="180">
        <f t="shared" si="10"/>
        <v>0</v>
      </c>
      <c r="AG24" s="180">
        <f t="shared" si="11"/>
        <v>0</v>
      </c>
      <c r="AH24" s="180">
        <f t="shared" si="12"/>
        <v>0</v>
      </c>
      <c r="AI24" s="180">
        <f t="shared" si="13"/>
        <v>0</v>
      </c>
      <c r="AJ24" s="180">
        <f t="shared" si="14"/>
        <v>0</v>
      </c>
      <c r="AK24" s="180">
        <f t="shared" si="15"/>
        <v>0</v>
      </c>
      <c r="AL24" s="181"/>
      <c r="AM24" s="180">
        <f t="shared" si="16"/>
        <v>0</v>
      </c>
      <c r="AN24" s="180">
        <f t="shared" si="17"/>
        <v>0</v>
      </c>
      <c r="AO24" s="180">
        <f t="shared" si="18"/>
        <v>0</v>
      </c>
      <c r="AP24" s="180">
        <f t="shared" si="19"/>
        <v>0</v>
      </c>
      <c r="AQ24" s="180">
        <f t="shared" si="20"/>
        <v>0</v>
      </c>
      <c r="AR24" s="180">
        <f t="shared" si="21"/>
        <v>0</v>
      </c>
      <c r="AS24" s="180">
        <f t="shared" si="22"/>
        <v>0</v>
      </c>
      <c r="AT24" s="180">
        <f t="shared" si="23"/>
        <v>0</v>
      </c>
      <c r="AU24" s="181"/>
      <c r="AV24" s="180">
        <f t="shared" si="24"/>
        <v>0</v>
      </c>
      <c r="AW24" s="180">
        <f t="shared" si="25"/>
        <v>0</v>
      </c>
      <c r="AX24" s="180">
        <f t="shared" si="26"/>
        <v>0</v>
      </c>
      <c r="AY24" s="180">
        <f t="shared" si="27"/>
        <v>0</v>
      </c>
      <c r="AZ24" s="180">
        <f t="shared" si="28"/>
        <v>0</v>
      </c>
      <c r="BA24" s="180">
        <f t="shared" si="29"/>
        <v>0</v>
      </c>
      <c r="BB24" s="180">
        <f t="shared" si="30"/>
        <v>0</v>
      </c>
      <c r="BC24" s="180">
        <f t="shared" si="31"/>
        <v>0</v>
      </c>
      <c r="BD24" s="180"/>
      <c r="BE24" s="182">
        <f t="shared" si="32"/>
        <v>0</v>
      </c>
      <c r="BF24" s="182">
        <f t="shared" si="33"/>
        <v>0</v>
      </c>
      <c r="BG24" s="182">
        <f t="shared" si="34"/>
        <v>0</v>
      </c>
      <c r="BH24" s="182">
        <f t="shared" si="35"/>
        <v>0</v>
      </c>
      <c r="BI24" s="182">
        <f t="shared" si="36"/>
        <v>0</v>
      </c>
      <c r="BJ24" s="182">
        <f t="shared" si="37"/>
        <v>0</v>
      </c>
      <c r="BK24" s="182">
        <f t="shared" si="38"/>
        <v>0</v>
      </c>
      <c r="BL24" s="182">
        <f t="shared" si="39"/>
        <v>0</v>
      </c>
      <c r="BM24" s="182">
        <f t="shared" si="40"/>
        <v>0</v>
      </c>
      <c r="BN24" s="183"/>
      <c r="BO24" s="184">
        <f t="shared" si="41"/>
        <v>0</v>
      </c>
      <c r="BP24" s="184">
        <f t="shared" si="42"/>
        <v>0</v>
      </c>
      <c r="BQ24" s="184">
        <f t="shared" si="43"/>
        <v>0</v>
      </c>
      <c r="BR24" s="184">
        <f t="shared" si="44"/>
        <v>0</v>
      </c>
      <c r="BS24" s="184">
        <f t="shared" si="45"/>
        <v>0</v>
      </c>
      <c r="BT24" s="184">
        <f t="shared" si="46"/>
        <v>0</v>
      </c>
      <c r="BU24" s="184">
        <f t="shared" si="47"/>
        <v>0</v>
      </c>
      <c r="BV24" s="184">
        <f t="shared" si="48"/>
        <v>0</v>
      </c>
    </row>
    <row r="25" spans="1:74" s="185" customFormat="1" ht="24" customHeight="1" x14ac:dyDescent="0.15">
      <c r="A25" s="176"/>
      <c r="B25" s="186"/>
      <c r="C25" s="380"/>
      <c r="D25" s="381"/>
      <c r="E25" s="382"/>
      <c r="F25" s="383"/>
      <c r="G25" s="383"/>
      <c r="H25" s="383"/>
      <c r="I25" s="383"/>
      <c r="J25" s="383"/>
      <c r="K25" s="533"/>
      <c r="L25" s="92"/>
      <c r="M25" s="93"/>
      <c r="N25" s="94"/>
      <c r="O25" s="385"/>
      <c r="P25" s="386"/>
      <c r="Q25" s="387"/>
      <c r="R25" s="178"/>
      <c r="S25" s="179" t="str">
        <f>IF(L25=$U$11,$U$11&amp;M25,IF(L25=$AD$11,$AD$11&amp;M25,IF(L25=AM8,AM8&amp;M25,IF(L25=$AV$9,$AV$9&amp;M25,IF(L25=BF9,BF9&amp;M25,IF(L25="","",$BF$9&amp;M25))))))</f>
        <v/>
      </c>
      <c r="T25" s="179"/>
      <c r="U25" s="180">
        <f t="shared" si="0"/>
        <v>0</v>
      </c>
      <c r="V25" s="180">
        <f t="shared" si="1"/>
        <v>0</v>
      </c>
      <c r="W25" s="180">
        <f t="shared" si="2"/>
        <v>0</v>
      </c>
      <c r="X25" s="180">
        <f t="shared" si="3"/>
        <v>0</v>
      </c>
      <c r="Y25" s="180">
        <f t="shared" si="4"/>
        <v>0</v>
      </c>
      <c r="Z25" s="180">
        <f t="shared" si="5"/>
        <v>0</v>
      </c>
      <c r="AA25" s="180">
        <f t="shared" si="6"/>
        <v>0</v>
      </c>
      <c r="AB25" s="180">
        <f t="shared" si="7"/>
        <v>0</v>
      </c>
      <c r="AC25" s="181"/>
      <c r="AD25" s="180">
        <f t="shared" si="8"/>
        <v>0</v>
      </c>
      <c r="AE25" s="180">
        <f t="shared" si="9"/>
        <v>0</v>
      </c>
      <c r="AF25" s="180">
        <f t="shared" si="10"/>
        <v>0</v>
      </c>
      <c r="AG25" s="180">
        <f t="shared" si="11"/>
        <v>0</v>
      </c>
      <c r="AH25" s="180">
        <f t="shared" si="12"/>
        <v>0</v>
      </c>
      <c r="AI25" s="180">
        <f t="shared" si="13"/>
        <v>0</v>
      </c>
      <c r="AJ25" s="180">
        <f t="shared" si="14"/>
        <v>0</v>
      </c>
      <c r="AK25" s="180">
        <f t="shared" si="15"/>
        <v>0</v>
      </c>
      <c r="AL25" s="181"/>
      <c r="AM25" s="180">
        <f t="shared" si="16"/>
        <v>0</v>
      </c>
      <c r="AN25" s="180">
        <f t="shared" si="17"/>
        <v>0</v>
      </c>
      <c r="AO25" s="180">
        <f t="shared" si="18"/>
        <v>0</v>
      </c>
      <c r="AP25" s="180">
        <f t="shared" si="19"/>
        <v>0</v>
      </c>
      <c r="AQ25" s="180">
        <f t="shared" si="20"/>
        <v>0</v>
      </c>
      <c r="AR25" s="180">
        <f t="shared" si="21"/>
        <v>0</v>
      </c>
      <c r="AS25" s="180">
        <f t="shared" si="22"/>
        <v>0</v>
      </c>
      <c r="AT25" s="180">
        <f t="shared" si="23"/>
        <v>0</v>
      </c>
      <c r="AU25" s="181"/>
      <c r="AV25" s="180">
        <f t="shared" si="24"/>
        <v>0</v>
      </c>
      <c r="AW25" s="180">
        <f t="shared" si="25"/>
        <v>0</v>
      </c>
      <c r="AX25" s="180">
        <f t="shared" si="26"/>
        <v>0</v>
      </c>
      <c r="AY25" s="180">
        <f t="shared" si="27"/>
        <v>0</v>
      </c>
      <c r="AZ25" s="180">
        <f t="shared" si="28"/>
        <v>0</v>
      </c>
      <c r="BA25" s="180">
        <f t="shared" si="29"/>
        <v>0</v>
      </c>
      <c r="BB25" s="180">
        <f t="shared" si="30"/>
        <v>0</v>
      </c>
      <c r="BC25" s="180">
        <f t="shared" si="31"/>
        <v>0</v>
      </c>
      <c r="BD25" s="180"/>
      <c r="BE25" s="182">
        <f t="shared" si="32"/>
        <v>0</v>
      </c>
      <c r="BF25" s="182">
        <f t="shared" si="33"/>
        <v>0</v>
      </c>
      <c r="BG25" s="182">
        <f t="shared" si="34"/>
        <v>0</v>
      </c>
      <c r="BH25" s="182">
        <f t="shared" si="35"/>
        <v>0</v>
      </c>
      <c r="BI25" s="182">
        <f t="shared" si="36"/>
        <v>0</v>
      </c>
      <c r="BJ25" s="182">
        <f t="shared" si="37"/>
        <v>0</v>
      </c>
      <c r="BK25" s="182">
        <f t="shared" si="38"/>
        <v>0</v>
      </c>
      <c r="BL25" s="182">
        <f t="shared" si="39"/>
        <v>0</v>
      </c>
      <c r="BM25" s="182">
        <f t="shared" si="40"/>
        <v>0</v>
      </c>
      <c r="BN25" s="183"/>
      <c r="BO25" s="184">
        <f t="shared" si="41"/>
        <v>0</v>
      </c>
      <c r="BP25" s="184">
        <f t="shared" si="42"/>
        <v>0</v>
      </c>
      <c r="BQ25" s="184">
        <f t="shared" si="43"/>
        <v>0</v>
      </c>
      <c r="BR25" s="184">
        <f t="shared" si="44"/>
        <v>0</v>
      </c>
      <c r="BS25" s="184">
        <f t="shared" si="45"/>
        <v>0</v>
      </c>
      <c r="BT25" s="184">
        <f t="shared" si="46"/>
        <v>0</v>
      </c>
      <c r="BU25" s="184">
        <f t="shared" si="47"/>
        <v>0</v>
      </c>
      <c r="BV25" s="184">
        <f t="shared" si="48"/>
        <v>0</v>
      </c>
    </row>
    <row r="26" spans="1:74" s="185" customFormat="1" ht="24" customHeight="1" x14ac:dyDescent="0.15">
      <c r="A26" s="176"/>
      <c r="B26" s="187"/>
      <c r="C26" s="380"/>
      <c r="D26" s="381"/>
      <c r="E26" s="382"/>
      <c r="F26" s="383"/>
      <c r="G26" s="383"/>
      <c r="H26" s="383"/>
      <c r="I26" s="383"/>
      <c r="J26" s="383"/>
      <c r="K26" s="533"/>
      <c r="L26" s="92"/>
      <c r="M26" s="93"/>
      <c r="N26" s="94"/>
      <c r="O26" s="385"/>
      <c r="P26" s="386"/>
      <c r="Q26" s="387"/>
      <c r="R26" s="178"/>
      <c r="S26" s="179" t="str">
        <f>IF(L26=$U$11,$U$11&amp;M26,IF(L26=$AD$11,$AD$11&amp;M26,IF(L26=AM8,AM8&amp;M26,IF(L26=$AV$9,$AV$9&amp;M26,IF(L26=BF9,BF9&amp;M26,IF(L26="","",$BF$9&amp;M26))))))</f>
        <v/>
      </c>
      <c r="T26" s="179"/>
      <c r="U26" s="180">
        <f t="shared" si="0"/>
        <v>0</v>
      </c>
      <c r="V26" s="180">
        <f t="shared" si="1"/>
        <v>0</v>
      </c>
      <c r="W26" s="180">
        <f t="shared" si="2"/>
        <v>0</v>
      </c>
      <c r="X26" s="180">
        <f t="shared" si="3"/>
        <v>0</v>
      </c>
      <c r="Y26" s="180">
        <f t="shared" si="4"/>
        <v>0</v>
      </c>
      <c r="Z26" s="180">
        <f t="shared" si="5"/>
        <v>0</v>
      </c>
      <c r="AA26" s="180">
        <f t="shared" si="6"/>
        <v>0</v>
      </c>
      <c r="AB26" s="180">
        <f t="shared" si="7"/>
        <v>0</v>
      </c>
      <c r="AC26" s="181"/>
      <c r="AD26" s="180">
        <f t="shared" si="8"/>
        <v>0</v>
      </c>
      <c r="AE26" s="180">
        <f t="shared" si="9"/>
        <v>0</v>
      </c>
      <c r="AF26" s="180">
        <f t="shared" si="10"/>
        <v>0</v>
      </c>
      <c r="AG26" s="180">
        <f t="shared" si="11"/>
        <v>0</v>
      </c>
      <c r="AH26" s="180">
        <f t="shared" si="12"/>
        <v>0</v>
      </c>
      <c r="AI26" s="180">
        <f t="shared" si="13"/>
        <v>0</v>
      </c>
      <c r="AJ26" s="180">
        <f t="shared" si="14"/>
        <v>0</v>
      </c>
      <c r="AK26" s="180">
        <f t="shared" si="15"/>
        <v>0</v>
      </c>
      <c r="AL26" s="181"/>
      <c r="AM26" s="180">
        <f t="shared" si="16"/>
        <v>0</v>
      </c>
      <c r="AN26" s="180">
        <f t="shared" si="17"/>
        <v>0</v>
      </c>
      <c r="AO26" s="180">
        <f t="shared" si="18"/>
        <v>0</v>
      </c>
      <c r="AP26" s="180">
        <f t="shared" si="19"/>
        <v>0</v>
      </c>
      <c r="AQ26" s="180">
        <f t="shared" si="20"/>
        <v>0</v>
      </c>
      <c r="AR26" s="180">
        <f t="shared" si="21"/>
        <v>0</v>
      </c>
      <c r="AS26" s="180">
        <f t="shared" si="22"/>
        <v>0</v>
      </c>
      <c r="AT26" s="180">
        <f t="shared" si="23"/>
        <v>0</v>
      </c>
      <c r="AU26" s="181"/>
      <c r="AV26" s="180">
        <f t="shared" si="24"/>
        <v>0</v>
      </c>
      <c r="AW26" s="180">
        <f t="shared" si="25"/>
        <v>0</v>
      </c>
      <c r="AX26" s="180">
        <f t="shared" si="26"/>
        <v>0</v>
      </c>
      <c r="AY26" s="180">
        <f t="shared" si="27"/>
        <v>0</v>
      </c>
      <c r="AZ26" s="180">
        <f t="shared" si="28"/>
        <v>0</v>
      </c>
      <c r="BA26" s="180">
        <f t="shared" si="29"/>
        <v>0</v>
      </c>
      <c r="BB26" s="180">
        <f t="shared" si="30"/>
        <v>0</v>
      </c>
      <c r="BC26" s="180">
        <f t="shared" si="31"/>
        <v>0</v>
      </c>
      <c r="BD26" s="180"/>
      <c r="BE26" s="182">
        <f t="shared" si="32"/>
        <v>0</v>
      </c>
      <c r="BF26" s="182">
        <f t="shared" si="33"/>
        <v>0</v>
      </c>
      <c r="BG26" s="182">
        <f t="shared" si="34"/>
        <v>0</v>
      </c>
      <c r="BH26" s="182">
        <f t="shared" si="35"/>
        <v>0</v>
      </c>
      <c r="BI26" s="182">
        <f t="shared" si="36"/>
        <v>0</v>
      </c>
      <c r="BJ26" s="182">
        <f t="shared" si="37"/>
        <v>0</v>
      </c>
      <c r="BK26" s="182">
        <f t="shared" si="38"/>
        <v>0</v>
      </c>
      <c r="BL26" s="182">
        <f t="shared" si="39"/>
        <v>0</v>
      </c>
      <c r="BM26" s="182">
        <f t="shared" si="40"/>
        <v>0</v>
      </c>
      <c r="BN26" s="183"/>
      <c r="BO26" s="184">
        <f t="shared" si="41"/>
        <v>0</v>
      </c>
      <c r="BP26" s="184">
        <f t="shared" si="42"/>
        <v>0</v>
      </c>
      <c r="BQ26" s="184">
        <f t="shared" si="43"/>
        <v>0</v>
      </c>
      <c r="BR26" s="184">
        <f t="shared" si="44"/>
        <v>0</v>
      </c>
      <c r="BS26" s="184">
        <f t="shared" si="45"/>
        <v>0</v>
      </c>
      <c r="BT26" s="184">
        <f t="shared" si="46"/>
        <v>0</v>
      </c>
      <c r="BU26" s="184">
        <f t="shared" si="47"/>
        <v>0</v>
      </c>
      <c r="BV26" s="184">
        <f t="shared" si="48"/>
        <v>0</v>
      </c>
    </row>
    <row r="27" spans="1:74" s="185" customFormat="1" ht="24" customHeight="1" x14ac:dyDescent="0.15">
      <c r="A27" s="176"/>
      <c r="B27" s="186"/>
      <c r="C27" s="380"/>
      <c r="D27" s="381"/>
      <c r="E27" s="382"/>
      <c r="F27" s="383"/>
      <c r="G27" s="383"/>
      <c r="H27" s="383"/>
      <c r="I27" s="383"/>
      <c r="J27" s="383"/>
      <c r="K27" s="533"/>
      <c r="L27" s="92"/>
      <c r="M27" s="93"/>
      <c r="N27" s="94"/>
      <c r="O27" s="385"/>
      <c r="P27" s="386"/>
      <c r="Q27" s="387"/>
      <c r="R27" s="178"/>
      <c r="S27" s="179" t="str">
        <f>IF(L27=$U$11,$U$11&amp;M27,IF(L27=$AD$11,$AD$11&amp;M27,IF(L27=AM8,AM8&amp;M27,IF(L27=$AV$9,$AV$9&amp;M27,IF(L27=BF9,BF9&amp;M27,IF(L27="","",$BF$9&amp;M27))))))</f>
        <v/>
      </c>
      <c r="T27" s="179"/>
      <c r="U27" s="180">
        <f t="shared" si="0"/>
        <v>0</v>
      </c>
      <c r="V27" s="180">
        <f t="shared" si="1"/>
        <v>0</v>
      </c>
      <c r="W27" s="180">
        <f t="shared" si="2"/>
        <v>0</v>
      </c>
      <c r="X27" s="180">
        <f t="shared" si="3"/>
        <v>0</v>
      </c>
      <c r="Y27" s="180">
        <f t="shared" si="4"/>
        <v>0</v>
      </c>
      <c r="Z27" s="180">
        <f t="shared" si="5"/>
        <v>0</v>
      </c>
      <c r="AA27" s="180">
        <f t="shared" si="6"/>
        <v>0</v>
      </c>
      <c r="AB27" s="180">
        <f t="shared" si="7"/>
        <v>0</v>
      </c>
      <c r="AC27" s="181"/>
      <c r="AD27" s="180">
        <f t="shared" si="8"/>
        <v>0</v>
      </c>
      <c r="AE27" s="180">
        <f t="shared" si="9"/>
        <v>0</v>
      </c>
      <c r="AF27" s="180">
        <f t="shared" si="10"/>
        <v>0</v>
      </c>
      <c r="AG27" s="180">
        <f t="shared" si="11"/>
        <v>0</v>
      </c>
      <c r="AH27" s="180">
        <f t="shared" si="12"/>
        <v>0</v>
      </c>
      <c r="AI27" s="180">
        <f t="shared" si="13"/>
        <v>0</v>
      </c>
      <c r="AJ27" s="180">
        <f t="shared" si="14"/>
        <v>0</v>
      </c>
      <c r="AK27" s="180">
        <f t="shared" si="15"/>
        <v>0</v>
      </c>
      <c r="AL27" s="181"/>
      <c r="AM27" s="180">
        <f t="shared" si="16"/>
        <v>0</v>
      </c>
      <c r="AN27" s="180">
        <f t="shared" si="17"/>
        <v>0</v>
      </c>
      <c r="AO27" s="180">
        <f t="shared" si="18"/>
        <v>0</v>
      </c>
      <c r="AP27" s="180">
        <f t="shared" si="19"/>
        <v>0</v>
      </c>
      <c r="AQ27" s="180">
        <f t="shared" si="20"/>
        <v>0</v>
      </c>
      <c r="AR27" s="180">
        <f t="shared" si="21"/>
        <v>0</v>
      </c>
      <c r="AS27" s="180">
        <f t="shared" si="22"/>
        <v>0</v>
      </c>
      <c r="AT27" s="180">
        <f t="shared" si="23"/>
        <v>0</v>
      </c>
      <c r="AU27" s="181"/>
      <c r="AV27" s="180">
        <f t="shared" si="24"/>
        <v>0</v>
      </c>
      <c r="AW27" s="180">
        <f t="shared" si="25"/>
        <v>0</v>
      </c>
      <c r="AX27" s="180">
        <f t="shared" si="26"/>
        <v>0</v>
      </c>
      <c r="AY27" s="180">
        <f t="shared" si="27"/>
        <v>0</v>
      </c>
      <c r="AZ27" s="180">
        <f t="shared" si="28"/>
        <v>0</v>
      </c>
      <c r="BA27" s="180">
        <f t="shared" si="29"/>
        <v>0</v>
      </c>
      <c r="BB27" s="180">
        <f t="shared" si="30"/>
        <v>0</v>
      </c>
      <c r="BC27" s="180">
        <f t="shared" si="31"/>
        <v>0</v>
      </c>
      <c r="BD27" s="180"/>
      <c r="BE27" s="182">
        <f t="shared" si="32"/>
        <v>0</v>
      </c>
      <c r="BF27" s="182">
        <f t="shared" si="33"/>
        <v>0</v>
      </c>
      <c r="BG27" s="182">
        <f t="shared" si="34"/>
        <v>0</v>
      </c>
      <c r="BH27" s="182">
        <f t="shared" si="35"/>
        <v>0</v>
      </c>
      <c r="BI27" s="182">
        <f t="shared" si="36"/>
        <v>0</v>
      </c>
      <c r="BJ27" s="182">
        <f t="shared" si="37"/>
        <v>0</v>
      </c>
      <c r="BK27" s="182">
        <f t="shared" si="38"/>
        <v>0</v>
      </c>
      <c r="BL27" s="182">
        <f t="shared" si="39"/>
        <v>0</v>
      </c>
      <c r="BM27" s="182">
        <f t="shared" si="40"/>
        <v>0</v>
      </c>
      <c r="BN27" s="183"/>
      <c r="BO27" s="184">
        <f t="shared" si="41"/>
        <v>0</v>
      </c>
      <c r="BP27" s="184">
        <f t="shared" si="42"/>
        <v>0</v>
      </c>
      <c r="BQ27" s="184">
        <f t="shared" si="43"/>
        <v>0</v>
      </c>
      <c r="BR27" s="184">
        <f t="shared" si="44"/>
        <v>0</v>
      </c>
      <c r="BS27" s="184">
        <f t="shared" si="45"/>
        <v>0</v>
      </c>
      <c r="BT27" s="184">
        <f t="shared" si="46"/>
        <v>0</v>
      </c>
      <c r="BU27" s="184">
        <f t="shared" si="47"/>
        <v>0</v>
      </c>
      <c r="BV27" s="184">
        <f t="shared" si="48"/>
        <v>0</v>
      </c>
    </row>
    <row r="28" spans="1:74" s="185" customFormat="1" ht="24" customHeight="1" x14ac:dyDescent="0.15">
      <c r="A28" s="176"/>
      <c r="B28" s="187"/>
      <c r="C28" s="380"/>
      <c r="D28" s="381"/>
      <c r="E28" s="382"/>
      <c r="F28" s="383"/>
      <c r="G28" s="383"/>
      <c r="H28" s="383"/>
      <c r="I28" s="383"/>
      <c r="J28" s="383"/>
      <c r="K28" s="533"/>
      <c r="L28" s="92"/>
      <c r="M28" s="93"/>
      <c r="N28" s="94"/>
      <c r="O28" s="385"/>
      <c r="P28" s="386"/>
      <c r="Q28" s="387"/>
      <c r="R28" s="178"/>
      <c r="S28" s="179" t="str">
        <f>IF(L28=$U$11,$U$11&amp;M28,IF(L28=$AD$11,$AD$11&amp;M28,IF(L28=AM8,AM8&amp;M28,IF(L28=$AV$9,$AV$9&amp;M28,IF(L28=BF9,BF9&amp;M28,IF(L28="","",$BF$9&amp;M28))))))</f>
        <v/>
      </c>
      <c r="T28" s="179"/>
      <c r="U28" s="180">
        <f t="shared" si="0"/>
        <v>0</v>
      </c>
      <c r="V28" s="180">
        <f t="shared" si="1"/>
        <v>0</v>
      </c>
      <c r="W28" s="180">
        <f t="shared" si="2"/>
        <v>0</v>
      </c>
      <c r="X28" s="180">
        <f t="shared" si="3"/>
        <v>0</v>
      </c>
      <c r="Y28" s="180">
        <f t="shared" si="4"/>
        <v>0</v>
      </c>
      <c r="Z28" s="180">
        <f t="shared" si="5"/>
        <v>0</v>
      </c>
      <c r="AA28" s="180">
        <f t="shared" si="6"/>
        <v>0</v>
      </c>
      <c r="AB28" s="180">
        <f t="shared" si="7"/>
        <v>0</v>
      </c>
      <c r="AC28" s="181"/>
      <c r="AD28" s="180">
        <f t="shared" si="8"/>
        <v>0</v>
      </c>
      <c r="AE28" s="180">
        <f t="shared" si="9"/>
        <v>0</v>
      </c>
      <c r="AF28" s="180">
        <f t="shared" si="10"/>
        <v>0</v>
      </c>
      <c r="AG28" s="180">
        <f t="shared" si="11"/>
        <v>0</v>
      </c>
      <c r="AH28" s="180">
        <f t="shared" si="12"/>
        <v>0</v>
      </c>
      <c r="AI28" s="180">
        <f t="shared" si="13"/>
        <v>0</v>
      </c>
      <c r="AJ28" s="180">
        <f t="shared" si="14"/>
        <v>0</v>
      </c>
      <c r="AK28" s="180">
        <f t="shared" si="15"/>
        <v>0</v>
      </c>
      <c r="AL28" s="181"/>
      <c r="AM28" s="180">
        <f t="shared" si="16"/>
        <v>0</v>
      </c>
      <c r="AN28" s="180">
        <f t="shared" si="17"/>
        <v>0</v>
      </c>
      <c r="AO28" s="180">
        <f t="shared" si="18"/>
        <v>0</v>
      </c>
      <c r="AP28" s="180">
        <f t="shared" si="19"/>
        <v>0</v>
      </c>
      <c r="AQ28" s="180">
        <f t="shared" si="20"/>
        <v>0</v>
      </c>
      <c r="AR28" s="180">
        <f t="shared" si="21"/>
        <v>0</v>
      </c>
      <c r="AS28" s="180">
        <f t="shared" si="22"/>
        <v>0</v>
      </c>
      <c r="AT28" s="180">
        <f t="shared" si="23"/>
        <v>0</v>
      </c>
      <c r="AU28" s="181"/>
      <c r="AV28" s="180">
        <f t="shared" si="24"/>
        <v>0</v>
      </c>
      <c r="AW28" s="180">
        <f t="shared" si="25"/>
        <v>0</v>
      </c>
      <c r="AX28" s="180">
        <f t="shared" si="26"/>
        <v>0</v>
      </c>
      <c r="AY28" s="180">
        <f t="shared" si="27"/>
        <v>0</v>
      </c>
      <c r="AZ28" s="180">
        <f t="shared" si="28"/>
        <v>0</v>
      </c>
      <c r="BA28" s="180">
        <f t="shared" si="29"/>
        <v>0</v>
      </c>
      <c r="BB28" s="180">
        <f t="shared" si="30"/>
        <v>0</v>
      </c>
      <c r="BC28" s="180">
        <f t="shared" si="31"/>
        <v>0</v>
      </c>
      <c r="BD28" s="180"/>
      <c r="BE28" s="182">
        <f t="shared" si="32"/>
        <v>0</v>
      </c>
      <c r="BF28" s="182">
        <f t="shared" si="33"/>
        <v>0</v>
      </c>
      <c r="BG28" s="182">
        <f t="shared" si="34"/>
        <v>0</v>
      </c>
      <c r="BH28" s="182">
        <f t="shared" si="35"/>
        <v>0</v>
      </c>
      <c r="BI28" s="182">
        <f t="shared" si="36"/>
        <v>0</v>
      </c>
      <c r="BJ28" s="182">
        <f t="shared" si="37"/>
        <v>0</v>
      </c>
      <c r="BK28" s="182">
        <f t="shared" si="38"/>
        <v>0</v>
      </c>
      <c r="BL28" s="182">
        <f t="shared" si="39"/>
        <v>0</v>
      </c>
      <c r="BM28" s="182">
        <f t="shared" si="40"/>
        <v>0</v>
      </c>
      <c r="BN28" s="183"/>
      <c r="BO28" s="184">
        <f t="shared" si="41"/>
        <v>0</v>
      </c>
      <c r="BP28" s="184">
        <f t="shared" si="42"/>
        <v>0</v>
      </c>
      <c r="BQ28" s="184">
        <f t="shared" si="43"/>
        <v>0</v>
      </c>
      <c r="BR28" s="184">
        <f t="shared" si="44"/>
        <v>0</v>
      </c>
      <c r="BS28" s="184">
        <f t="shared" si="45"/>
        <v>0</v>
      </c>
      <c r="BT28" s="184">
        <f t="shared" si="46"/>
        <v>0</v>
      </c>
      <c r="BU28" s="184">
        <f t="shared" si="47"/>
        <v>0</v>
      </c>
      <c r="BV28" s="184">
        <f t="shared" si="48"/>
        <v>0</v>
      </c>
    </row>
    <row r="29" spans="1:74" s="185" customFormat="1" ht="24" customHeight="1" x14ac:dyDescent="0.15">
      <c r="A29" s="176"/>
      <c r="B29" s="186"/>
      <c r="C29" s="380"/>
      <c r="D29" s="381"/>
      <c r="E29" s="382"/>
      <c r="F29" s="383"/>
      <c r="G29" s="383"/>
      <c r="H29" s="383"/>
      <c r="I29" s="383"/>
      <c r="J29" s="383"/>
      <c r="K29" s="533"/>
      <c r="L29" s="92"/>
      <c r="M29" s="93"/>
      <c r="N29" s="94"/>
      <c r="O29" s="385"/>
      <c r="P29" s="386"/>
      <c r="Q29" s="387"/>
      <c r="R29" s="178"/>
      <c r="S29" s="179" t="str">
        <f>IF(L29=$U$11,$U$11&amp;M29,IF(L29=$AD$11,$AD$11&amp;M29,IF(L29=AM8,AM8&amp;M29,IF(L29=$AV$9,$AV$9&amp;M29,IF(L29=BF9,BF9&amp;M29,IF(L29="","",$BF$9&amp;M29))))))</f>
        <v/>
      </c>
      <c r="T29" s="179"/>
      <c r="U29" s="180">
        <f t="shared" si="0"/>
        <v>0</v>
      </c>
      <c r="V29" s="180">
        <f t="shared" si="1"/>
        <v>0</v>
      </c>
      <c r="W29" s="180">
        <f t="shared" si="2"/>
        <v>0</v>
      </c>
      <c r="X29" s="180">
        <f t="shared" si="3"/>
        <v>0</v>
      </c>
      <c r="Y29" s="180">
        <f t="shared" si="4"/>
        <v>0</v>
      </c>
      <c r="Z29" s="180">
        <f t="shared" si="5"/>
        <v>0</v>
      </c>
      <c r="AA29" s="180">
        <f t="shared" si="6"/>
        <v>0</v>
      </c>
      <c r="AB29" s="180">
        <f t="shared" si="7"/>
        <v>0</v>
      </c>
      <c r="AC29" s="181"/>
      <c r="AD29" s="180">
        <f t="shared" si="8"/>
        <v>0</v>
      </c>
      <c r="AE29" s="180">
        <f t="shared" si="9"/>
        <v>0</v>
      </c>
      <c r="AF29" s="180">
        <f t="shared" si="10"/>
        <v>0</v>
      </c>
      <c r="AG29" s="180">
        <f t="shared" si="11"/>
        <v>0</v>
      </c>
      <c r="AH29" s="180">
        <f t="shared" si="12"/>
        <v>0</v>
      </c>
      <c r="AI29" s="180">
        <f t="shared" si="13"/>
        <v>0</v>
      </c>
      <c r="AJ29" s="180">
        <f t="shared" si="14"/>
        <v>0</v>
      </c>
      <c r="AK29" s="180">
        <f t="shared" si="15"/>
        <v>0</v>
      </c>
      <c r="AL29" s="181"/>
      <c r="AM29" s="180">
        <f t="shared" si="16"/>
        <v>0</v>
      </c>
      <c r="AN29" s="180">
        <f t="shared" si="17"/>
        <v>0</v>
      </c>
      <c r="AO29" s="180">
        <f t="shared" si="18"/>
        <v>0</v>
      </c>
      <c r="AP29" s="180">
        <f t="shared" si="19"/>
        <v>0</v>
      </c>
      <c r="AQ29" s="180">
        <f t="shared" si="20"/>
        <v>0</v>
      </c>
      <c r="AR29" s="180">
        <f t="shared" si="21"/>
        <v>0</v>
      </c>
      <c r="AS29" s="180">
        <f t="shared" si="22"/>
        <v>0</v>
      </c>
      <c r="AT29" s="180">
        <f t="shared" si="23"/>
        <v>0</v>
      </c>
      <c r="AU29" s="181"/>
      <c r="AV29" s="180">
        <f t="shared" si="24"/>
        <v>0</v>
      </c>
      <c r="AW29" s="180">
        <f t="shared" si="25"/>
        <v>0</v>
      </c>
      <c r="AX29" s="180">
        <f t="shared" si="26"/>
        <v>0</v>
      </c>
      <c r="AY29" s="180">
        <f t="shared" si="27"/>
        <v>0</v>
      </c>
      <c r="AZ29" s="180">
        <f t="shared" si="28"/>
        <v>0</v>
      </c>
      <c r="BA29" s="180">
        <f t="shared" si="29"/>
        <v>0</v>
      </c>
      <c r="BB29" s="180">
        <f t="shared" si="30"/>
        <v>0</v>
      </c>
      <c r="BC29" s="180">
        <f t="shared" si="31"/>
        <v>0</v>
      </c>
      <c r="BD29" s="180"/>
      <c r="BE29" s="182">
        <f t="shared" si="32"/>
        <v>0</v>
      </c>
      <c r="BF29" s="182">
        <f t="shared" si="33"/>
        <v>0</v>
      </c>
      <c r="BG29" s="182">
        <f t="shared" si="34"/>
        <v>0</v>
      </c>
      <c r="BH29" s="182">
        <f t="shared" si="35"/>
        <v>0</v>
      </c>
      <c r="BI29" s="182">
        <f t="shared" si="36"/>
        <v>0</v>
      </c>
      <c r="BJ29" s="182">
        <f t="shared" si="37"/>
        <v>0</v>
      </c>
      <c r="BK29" s="182">
        <f t="shared" si="38"/>
        <v>0</v>
      </c>
      <c r="BL29" s="182">
        <f t="shared" si="39"/>
        <v>0</v>
      </c>
      <c r="BM29" s="182">
        <f t="shared" si="40"/>
        <v>0</v>
      </c>
      <c r="BN29" s="183"/>
      <c r="BO29" s="184">
        <f t="shared" si="41"/>
        <v>0</v>
      </c>
      <c r="BP29" s="184">
        <f t="shared" si="42"/>
        <v>0</v>
      </c>
      <c r="BQ29" s="184">
        <f t="shared" si="43"/>
        <v>0</v>
      </c>
      <c r="BR29" s="184">
        <f t="shared" si="44"/>
        <v>0</v>
      </c>
      <c r="BS29" s="184">
        <f t="shared" si="45"/>
        <v>0</v>
      </c>
      <c r="BT29" s="184">
        <f t="shared" si="46"/>
        <v>0</v>
      </c>
      <c r="BU29" s="184">
        <f t="shared" si="47"/>
        <v>0</v>
      </c>
      <c r="BV29" s="184">
        <f t="shared" si="48"/>
        <v>0</v>
      </c>
    </row>
    <row r="30" spans="1:74" s="185" customFormat="1" ht="24" customHeight="1" x14ac:dyDescent="0.15">
      <c r="A30" s="176"/>
      <c r="B30" s="187"/>
      <c r="C30" s="380"/>
      <c r="D30" s="381"/>
      <c r="E30" s="382"/>
      <c r="F30" s="383"/>
      <c r="G30" s="383"/>
      <c r="H30" s="383"/>
      <c r="I30" s="383"/>
      <c r="J30" s="383"/>
      <c r="K30" s="533"/>
      <c r="L30" s="92"/>
      <c r="M30" s="93"/>
      <c r="N30" s="94"/>
      <c r="O30" s="385"/>
      <c r="P30" s="386"/>
      <c r="Q30" s="387"/>
      <c r="R30" s="178"/>
      <c r="S30" s="179" t="str">
        <f>IF(L30=$U$11,$U$11&amp;M30,IF(L30=$AD$11,$AD$11&amp;M30,IF(L30=AM8,AM8&amp;M30,IF(L30=$AV$9,$AV$9&amp;M30,IF(L30=BF9,BF9&amp;M30,IF(L30="","",$BF$9&amp;M30))))))</f>
        <v/>
      </c>
      <c r="T30" s="179"/>
      <c r="U30" s="180">
        <f t="shared" si="0"/>
        <v>0</v>
      </c>
      <c r="V30" s="180">
        <f t="shared" si="1"/>
        <v>0</v>
      </c>
      <c r="W30" s="180">
        <f t="shared" si="2"/>
        <v>0</v>
      </c>
      <c r="X30" s="180">
        <f t="shared" si="3"/>
        <v>0</v>
      </c>
      <c r="Y30" s="180">
        <f t="shared" si="4"/>
        <v>0</v>
      </c>
      <c r="Z30" s="180">
        <f t="shared" si="5"/>
        <v>0</v>
      </c>
      <c r="AA30" s="180">
        <f t="shared" si="6"/>
        <v>0</v>
      </c>
      <c r="AB30" s="180">
        <f t="shared" si="7"/>
        <v>0</v>
      </c>
      <c r="AC30" s="181"/>
      <c r="AD30" s="180">
        <f t="shared" si="8"/>
        <v>0</v>
      </c>
      <c r="AE30" s="180">
        <f t="shared" si="9"/>
        <v>0</v>
      </c>
      <c r="AF30" s="180">
        <f t="shared" si="10"/>
        <v>0</v>
      </c>
      <c r="AG30" s="180">
        <f t="shared" si="11"/>
        <v>0</v>
      </c>
      <c r="AH30" s="180">
        <f t="shared" si="12"/>
        <v>0</v>
      </c>
      <c r="AI30" s="180">
        <f t="shared" si="13"/>
        <v>0</v>
      </c>
      <c r="AJ30" s="180">
        <f t="shared" si="14"/>
        <v>0</v>
      </c>
      <c r="AK30" s="180">
        <f t="shared" si="15"/>
        <v>0</v>
      </c>
      <c r="AL30" s="181"/>
      <c r="AM30" s="180">
        <f t="shared" si="16"/>
        <v>0</v>
      </c>
      <c r="AN30" s="180">
        <f t="shared" si="17"/>
        <v>0</v>
      </c>
      <c r="AO30" s="180">
        <f t="shared" si="18"/>
        <v>0</v>
      </c>
      <c r="AP30" s="180">
        <f t="shared" si="19"/>
        <v>0</v>
      </c>
      <c r="AQ30" s="180">
        <f t="shared" si="20"/>
        <v>0</v>
      </c>
      <c r="AR30" s="180">
        <f t="shared" si="21"/>
        <v>0</v>
      </c>
      <c r="AS30" s="180">
        <f t="shared" si="22"/>
        <v>0</v>
      </c>
      <c r="AT30" s="180">
        <f t="shared" si="23"/>
        <v>0</v>
      </c>
      <c r="AU30" s="181"/>
      <c r="AV30" s="180">
        <f t="shared" si="24"/>
        <v>0</v>
      </c>
      <c r="AW30" s="180">
        <f t="shared" si="25"/>
        <v>0</v>
      </c>
      <c r="AX30" s="180">
        <f t="shared" si="26"/>
        <v>0</v>
      </c>
      <c r="AY30" s="180">
        <f t="shared" si="27"/>
        <v>0</v>
      </c>
      <c r="AZ30" s="180">
        <f t="shared" si="28"/>
        <v>0</v>
      </c>
      <c r="BA30" s="180">
        <f t="shared" si="29"/>
        <v>0</v>
      </c>
      <c r="BB30" s="180">
        <f t="shared" si="30"/>
        <v>0</v>
      </c>
      <c r="BC30" s="180">
        <f t="shared" si="31"/>
        <v>0</v>
      </c>
      <c r="BD30" s="180"/>
      <c r="BE30" s="182">
        <f t="shared" si="32"/>
        <v>0</v>
      </c>
      <c r="BF30" s="182">
        <f t="shared" si="33"/>
        <v>0</v>
      </c>
      <c r="BG30" s="182">
        <f t="shared" si="34"/>
        <v>0</v>
      </c>
      <c r="BH30" s="182">
        <f t="shared" si="35"/>
        <v>0</v>
      </c>
      <c r="BI30" s="182">
        <f t="shared" si="36"/>
        <v>0</v>
      </c>
      <c r="BJ30" s="182">
        <f t="shared" si="37"/>
        <v>0</v>
      </c>
      <c r="BK30" s="182">
        <f t="shared" si="38"/>
        <v>0</v>
      </c>
      <c r="BL30" s="182">
        <f t="shared" si="39"/>
        <v>0</v>
      </c>
      <c r="BM30" s="182">
        <f t="shared" si="40"/>
        <v>0</v>
      </c>
      <c r="BN30" s="183"/>
      <c r="BO30" s="184">
        <f t="shared" si="41"/>
        <v>0</v>
      </c>
      <c r="BP30" s="184">
        <f t="shared" si="42"/>
        <v>0</v>
      </c>
      <c r="BQ30" s="184">
        <f t="shared" si="43"/>
        <v>0</v>
      </c>
      <c r="BR30" s="184">
        <f t="shared" si="44"/>
        <v>0</v>
      </c>
      <c r="BS30" s="184">
        <f t="shared" si="45"/>
        <v>0</v>
      </c>
      <c r="BT30" s="184">
        <f t="shared" si="46"/>
        <v>0</v>
      </c>
      <c r="BU30" s="184">
        <f t="shared" si="47"/>
        <v>0</v>
      </c>
      <c r="BV30" s="184">
        <f t="shared" si="48"/>
        <v>0</v>
      </c>
    </row>
    <row r="31" spans="1:74" s="185" customFormat="1" ht="24" customHeight="1" x14ac:dyDescent="0.15">
      <c r="A31" s="176"/>
      <c r="B31" s="186"/>
      <c r="C31" s="380"/>
      <c r="D31" s="381"/>
      <c r="E31" s="382"/>
      <c r="F31" s="383"/>
      <c r="G31" s="383"/>
      <c r="H31" s="383"/>
      <c r="I31" s="383"/>
      <c r="J31" s="383"/>
      <c r="K31" s="533"/>
      <c r="L31" s="92"/>
      <c r="M31" s="93"/>
      <c r="N31" s="94"/>
      <c r="O31" s="385"/>
      <c r="P31" s="386"/>
      <c r="Q31" s="387"/>
      <c r="R31" s="188"/>
      <c r="S31" s="179" t="str">
        <f>IF(L31=$U$11,$U$11&amp;M31,IF(L31=$AD$11,$AD$11&amp;M31,IF(L31=AM8,AM8&amp;M31,IF(L31=$AV$9,$AV$9&amp;M31,IF(L31=BF9,BF9&amp;M31,IF(L31="","",$BF$9&amp;M31))))))</f>
        <v/>
      </c>
      <c r="T31" s="179"/>
      <c r="U31" s="180">
        <f t="shared" si="0"/>
        <v>0</v>
      </c>
      <c r="V31" s="180">
        <f t="shared" si="1"/>
        <v>0</v>
      </c>
      <c r="W31" s="180">
        <f t="shared" si="2"/>
        <v>0</v>
      </c>
      <c r="X31" s="180">
        <f t="shared" si="3"/>
        <v>0</v>
      </c>
      <c r="Y31" s="180">
        <f t="shared" si="4"/>
        <v>0</v>
      </c>
      <c r="Z31" s="180">
        <f t="shared" si="5"/>
        <v>0</v>
      </c>
      <c r="AA31" s="180">
        <f t="shared" si="6"/>
        <v>0</v>
      </c>
      <c r="AB31" s="180">
        <f t="shared" si="7"/>
        <v>0</v>
      </c>
      <c r="AC31" s="181"/>
      <c r="AD31" s="180">
        <f t="shared" si="8"/>
        <v>0</v>
      </c>
      <c r="AE31" s="180">
        <f t="shared" si="9"/>
        <v>0</v>
      </c>
      <c r="AF31" s="180">
        <f t="shared" si="10"/>
        <v>0</v>
      </c>
      <c r="AG31" s="180">
        <f t="shared" si="11"/>
        <v>0</v>
      </c>
      <c r="AH31" s="180">
        <f t="shared" si="12"/>
        <v>0</v>
      </c>
      <c r="AI31" s="180">
        <f t="shared" si="13"/>
        <v>0</v>
      </c>
      <c r="AJ31" s="180">
        <f t="shared" si="14"/>
        <v>0</v>
      </c>
      <c r="AK31" s="180">
        <f t="shared" si="15"/>
        <v>0</v>
      </c>
      <c r="AL31" s="181"/>
      <c r="AM31" s="180">
        <f t="shared" si="16"/>
        <v>0</v>
      </c>
      <c r="AN31" s="180">
        <f t="shared" si="17"/>
        <v>0</v>
      </c>
      <c r="AO31" s="180">
        <f t="shared" si="18"/>
        <v>0</v>
      </c>
      <c r="AP31" s="180">
        <f t="shared" si="19"/>
        <v>0</v>
      </c>
      <c r="AQ31" s="180">
        <f t="shared" si="20"/>
        <v>0</v>
      </c>
      <c r="AR31" s="180">
        <f t="shared" si="21"/>
        <v>0</v>
      </c>
      <c r="AS31" s="180">
        <f t="shared" si="22"/>
        <v>0</v>
      </c>
      <c r="AT31" s="180">
        <f t="shared" si="23"/>
        <v>0</v>
      </c>
      <c r="AU31" s="181"/>
      <c r="AV31" s="180">
        <f t="shared" si="24"/>
        <v>0</v>
      </c>
      <c r="AW31" s="180">
        <f t="shared" si="25"/>
        <v>0</v>
      </c>
      <c r="AX31" s="180">
        <f t="shared" si="26"/>
        <v>0</v>
      </c>
      <c r="AY31" s="180">
        <f t="shared" si="27"/>
        <v>0</v>
      </c>
      <c r="AZ31" s="180">
        <f t="shared" si="28"/>
        <v>0</v>
      </c>
      <c r="BA31" s="180">
        <f t="shared" si="29"/>
        <v>0</v>
      </c>
      <c r="BB31" s="180">
        <f t="shared" si="30"/>
        <v>0</v>
      </c>
      <c r="BC31" s="180">
        <f t="shared" si="31"/>
        <v>0</v>
      </c>
      <c r="BD31" s="180"/>
      <c r="BE31" s="182">
        <f t="shared" si="32"/>
        <v>0</v>
      </c>
      <c r="BF31" s="182">
        <f t="shared" si="33"/>
        <v>0</v>
      </c>
      <c r="BG31" s="182">
        <f t="shared" si="34"/>
        <v>0</v>
      </c>
      <c r="BH31" s="182">
        <f t="shared" si="35"/>
        <v>0</v>
      </c>
      <c r="BI31" s="182">
        <f t="shared" si="36"/>
        <v>0</v>
      </c>
      <c r="BJ31" s="182">
        <f t="shared" si="37"/>
        <v>0</v>
      </c>
      <c r="BK31" s="182">
        <f t="shared" si="38"/>
        <v>0</v>
      </c>
      <c r="BL31" s="182">
        <f t="shared" si="39"/>
        <v>0</v>
      </c>
      <c r="BM31" s="182">
        <f t="shared" si="40"/>
        <v>0</v>
      </c>
      <c r="BN31" s="183"/>
      <c r="BO31" s="184">
        <f t="shared" si="41"/>
        <v>0</v>
      </c>
      <c r="BP31" s="184">
        <f t="shared" si="42"/>
        <v>0</v>
      </c>
      <c r="BQ31" s="184">
        <f t="shared" si="43"/>
        <v>0</v>
      </c>
      <c r="BR31" s="184">
        <f t="shared" si="44"/>
        <v>0</v>
      </c>
      <c r="BS31" s="184">
        <f t="shared" si="45"/>
        <v>0</v>
      </c>
      <c r="BT31" s="184">
        <f t="shared" si="46"/>
        <v>0</v>
      </c>
      <c r="BU31" s="184">
        <f t="shared" si="47"/>
        <v>0</v>
      </c>
      <c r="BV31" s="184">
        <f t="shared" si="48"/>
        <v>0</v>
      </c>
    </row>
    <row r="32" spans="1:74" s="185" customFormat="1" ht="24" customHeight="1" x14ac:dyDescent="0.15">
      <c r="A32" s="176"/>
      <c r="B32" s="186"/>
      <c r="C32" s="380"/>
      <c r="D32" s="381"/>
      <c r="E32" s="382"/>
      <c r="F32" s="383"/>
      <c r="G32" s="383"/>
      <c r="H32" s="383"/>
      <c r="I32" s="383"/>
      <c r="J32" s="383"/>
      <c r="K32" s="533"/>
      <c r="L32" s="92"/>
      <c r="M32" s="93"/>
      <c r="N32" s="94"/>
      <c r="O32" s="385"/>
      <c r="P32" s="386"/>
      <c r="Q32" s="387"/>
      <c r="R32" s="178"/>
      <c r="S32" s="179" t="str">
        <f>IF(L32=$U$11,$U$11&amp;M32,IF(L32=$AD$11,$AD$11&amp;M32,IF(L32=AM8,AM8&amp;M32,IF(L32=$AV$9,$AV$9&amp;M32,IF(L32=BF9,BF9&amp;M32,IF(L32="","",$BF$9&amp;M32))))))</f>
        <v/>
      </c>
      <c r="T32" s="179"/>
      <c r="U32" s="180">
        <f t="shared" si="0"/>
        <v>0</v>
      </c>
      <c r="V32" s="180">
        <f t="shared" si="1"/>
        <v>0</v>
      </c>
      <c r="W32" s="180">
        <f t="shared" si="2"/>
        <v>0</v>
      </c>
      <c r="X32" s="180">
        <f t="shared" si="3"/>
        <v>0</v>
      </c>
      <c r="Y32" s="180">
        <f t="shared" si="4"/>
        <v>0</v>
      </c>
      <c r="Z32" s="180">
        <f t="shared" si="5"/>
        <v>0</v>
      </c>
      <c r="AA32" s="180">
        <f t="shared" si="6"/>
        <v>0</v>
      </c>
      <c r="AB32" s="180">
        <f t="shared" si="7"/>
        <v>0</v>
      </c>
      <c r="AC32" s="181"/>
      <c r="AD32" s="180">
        <f t="shared" si="8"/>
        <v>0</v>
      </c>
      <c r="AE32" s="180">
        <f t="shared" si="9"/>
        <v>0</v>
      </c>
      <c r="AF32" s="180">
        <f t="shared" si="10"/>
        <v>0</v>
      </c>
      <c r="AG32" s="180">
        <f t="shared" si="11"/>
        <v>0</v>
      </c>
      <c r="AH32" s="180">
        <f t="shared" si="12"/>
        <v>0</v>
      </c>
      <c r="AI32" s="180">
        <f t="shared" si="13"/>
        <v>0</v>
      </c>
      <c r="AJ32" s="180">
        <f t="shared" si="14"/>
        <v>0</v>
      </c>
      <c r="AK32" s="180">
        <f t="shared" si="15"/>
        <v>0</v>
      </c>
      <c r="AL32" s="181"/>
      <c r="AM32" s="180">
        <f t="shared" si="16"/>
        <v>0</v>
      </c>
      <c r="AN32" s="180">
        <f t="shared" si="17"/>
        <v>0</v>
      </c>
      <c r="AO32" s="180">
        <f t="shared" si="18"/>
        <v>0</v>
      </c>
      <c r="AP32" s="180">
        <f t="shared" si="19"/>
        <v>0</v>
      </c>
      <c r="AQ32" s="180">
        <f t="shared" si="20"/>
        <v>0</v>
      </c>
      <c r="AR32" s="180">
        <f t="shared" si="21"/>
        <v>0</v>
      </c>
      <c r="AS32" s="180">
        <f t="shared" si="22"/>
        <v>0</v>
      </c>
      <c r="AT32" s="180">
        <f t="shared" si="23"/>
        <v>0</v>
      </c>
      <c r="AU32" s="181"/>
      <c r="AV32" s="180">
        <f t="shared" si="24"/>
        <v>0</v>
      </c>
      <c r="AW32" s="180">
        <f t="shared" si="25"/>
        <v>0</v>
      </c>
      <c r="AX32" s="180">
        <f t="shared" si="26"/>
        <v>0</v>
      </c>
      <c r="AY32" s="180">
        <f t="shared" si="27"/>
        <v>0</v>
      </c>
      <c r="AZ32" s="180">
        <f t="shared" si="28"/>
        <v>0</v>
      </c>
      <c r="BA32" s="180">
        <f t="shared" si="29"/>
        <v>0</v>
      </c>
      <c r="BB32" s="180">
        <f t="shared" si="30"/>
        <v>0</v>
      </c>
      <c r="BC32" s="180">
        <f t="shared" si="31"/>
        <v>0</v>
      </c>
      <c r="BD32" s="180"/>
      <c r="BE32" s="182">
        <f t="shared" si="32"/>
        <v>0</v>
      </c>
      <c r="BF32" s="182">
        <f t="shared" si="33"/>
        <v>0</v>
      </c>
      <c r="BG32" s="182">
        <f t="shared" si="34"/>
        <v>0</v>
      </c>
      <c r="BH32" s="182">
        <f t="shared" si="35"/>
        <v>0</v>
      </c>
      <c r="BI32" s="182">
        <f t="shared" si="36"/>
        <v>0</v>
      </c>
      <c r="BJ32" s="182">
        <f t="shared" si="37"/>
        <v>0</v>
      </c>
      <c r="BK32" s="182">
        <f t="shared" si="38"/>
        <v>0</v>
      </c>
      <c r="BL32" s="182">
        <f t="shared" si="39"/>
        <v>0</v>
      </c>
      <c r="BM32" s="182">
        <f t="shared" si="40"/>
        <v>0</v>
      </c>
      <c r="BN32" s="183"/>
      <c r="BO32" s="184">
        <f t="shared" si="41"/>
        <v>0</v>
      </c>
      <c r="BP32" s="184">
        <f t="shared" si="42"/>
        <v>0</v>
      </c>
      <c r="BQ32" s="184">
        <f t="shared" si="43"/>
        <v>0</v>
      </c>
      <c r="BR32" s="184">
        <f t="shared" si="44"/>
        <v>0</v>
      </c>
      <c r="BS32" s="184">
        <f t="shared" si="45"/>
        <v>0</v>
      </c>
      <c r="BT32" s="184">
        <f t="shared" si="46"/>
        <v>0</v>
      </c>
      <c r="BU32" s="184">
        <f t="shared" si="47"/>
        <v>0</v>
      </c>
      <c r="BV32" s="184">
        <f t="shared" si="48"/>
        <v>0</v>
      </c>
    </row>
    <row r="33" spans="1:75" s="185" customFormat="1" ht="24" customHeight="1" x14ac:dyDescent="0.15">
      <c r="A33" s="176"/>
      <c r="B33" s="186"/>
      <c r="C33" s="380"/>
      <c r="D33" s="381"/>
      <c r="E33" s="382"/>
      <c r="F33" s="383"/>
      <c r="G33" s="383"/>
      <c r="H33" s="383"/>
      <c r="I33" s="383"/>
      <c r="J33" s="383"/>
      <c r="K33" s="533"/>
      <c r="L33" s="92"/>
      <c r="M33" s="93"/>
      <c r="N33" s="94"/>
      <c r="O33" s="385"/>
      <c r="P33" s="386"/>
      <c r="Q33" s="387"/>
      <c r="R33" s="178"/>
      <c r="S33" s="179" t="str">
        <f>IF(L33=$U$11,$U$11&amp;M33,IF(L33=$AD$11,$AD$11&amp;M33,IF(L33=AM8,AM8&amp;M33,IF(L33=$AV$9,$AV$9&amp;M33,IF(L33=BF9,BF9&amp;M33,IF(L33="","",$BF$9&amp;M33))))))</f>
        <v/>
      </c>
      <c r="T33" s="179"/>
      <c r="U33" s="180">
        <f t="shared" si="0"/>
        <v>0</v>
      </c>
      <c r="V33" s="180">
        <f t="shared" si="1"/>
        <v>0</v>
      </c>
      <c r="W33" s="180">
        <f t="shared" si="2"/>
        <v>0</v>
      </c>
      <c r="X33" s="180">
        <f t="shared" si="3"/>
        <v>0</v>
      </c>
      <c r="Y33" s="180">
        <f t="shared" si="4"/>
        <v>0</v>
      </c>
      <c r="Z33" s="180">
        <f t="shared" si="5"/>
        <v>0</v>
      </c>
      <c r="AA33" s="180">
        <f t="shared" si="6"/>
        <v>0</v>
      </c>
      <c r="AB33" s="180">
        <f t="shared" si="7"/>
        <v>0</v>
      </c>
      <c r="AC33" s="181"/>
      <c r="AD33" s="180">
        <f t="shared" si="8"/>
        <v>0</v>
      </c>
      <c r="AE33" s="180">
        <f t="shared" si="9"/>
        <v>0</v>
      </c>
      <c r="AF33" s="180">
        <f t="shared" si="10"/>
        <v>0</v>
      </c>
      <c r="AG33" s="180">
        <f t="shared" si="11"/>
        <v>0</v>
      </c>
      <c r="AH33" s="180">
        <f t="shared" si="12"/>
        <v>0</v>
      </c>
      <c r="AI33" s="180">
        <f t="shared" si="13"/>
        <v>0</v>
      </c>
      <c r="AJ33" s="180">
        <f t="shared" si="14"/>
        <v>0</v>
      </c>
      <c r="AK33" s="180">
        <f t="shared" si="15"/>
        <v>0</v>
      </c>
      <c r="AL33" s="181"/>
      <c r="AM33" s="180">
        <f t="shared" si="16"/>
        <v>0</v>
      </c>
      <c r="AN33" s="180">
        <f t="shared" si="17"/>
        <v>0</v>
      </c>
      <c r="AO33" s="180">
        <f t="shared" si="18"/>
        <v>0</v>
      </c>
      <c r="AP33" s="180">
        <f t="shared" si="19"/>
        <v>0</v>
      </c>
      <c r="AQ33" s="180">
        <f t="shared" si="20"/>
        <v>0</v>
      </c>
      <c r="AR33" s="180">
        <f t="shared" si="21"/>
        <v>0</v>
      </c>
      <c r="AS33" s="180">
        <f t="shared" si="22"/>
        <v>0</v>
      </c>
      <c r="AT33" s="180">
        <f t="shared" si="23"/>
        <v>0</v>
      </c>
      <c r="AU33" s="181"/>
      <c r="AV33" s="180">
        <f t="shared" si="24"/>
        <v>0</v>
      </c>
      <c r="AW33" s="180">
        <f t="shared" si="25"/>
        <v>0</v>
      </c>
      <c r="AX33" s="180">
        <f t="shared" si="26"/>
        <v>0</v>
      </c>
      <c r="AY33" s="180">
        <f t="shared" si="27"/>
        <v>0</v>
      </c>
      <c r="AZ33" s="180">
        <f t="shared" si="28"/>
        <v>0</v>
      </c>
      <c r="BA33" s="180">
        <f t="shared" si="29"/>
        <v>0</v>
      </c>
      <c r="BB33" s="180">
        <f t="shared" si="30"/>
        <v>0</v>
      </c>
      <c r="BC33" s="180">
        <f t="shared" si="31"/>
        <v>0</v>
      </c>
      <c r="BD33" s="180"/>
      <c r="BE33" s="182">
        <f t="shared" si="32"/>
        <v>0</v>
      </c>
      <c r="BF33" s="182">
        <f t="shared" si="33"/>
        <v>0</v>
      </c>
      <c r="BG33" s="182">
        <f t="shared" si="34"/>
        <v>0</v>
      </c>
      <c r="BH33" s="182">
        <f t="shared" si="35"/>
        <v>0</v>
      </c>
      <c r="BI33" s="182">
        <f t="shared" si="36"/>
        <v>0</v>
      </c>
      <c r="BJ33" s="182">
        <f t="shared" si="37"/>
        <v>0</v>
      </c>
      <c r="BK33" s="182">
        <f t="shared" si="38"/>
        <v>0</v>
      </c>
      <c r="BL33" s="182">
        <f t="shared" si="39"/>
        <v>0</v>
      </c>
      <c r="BM33" s="182">
        <f t="shared" si="40"/>
        <v>0</v>
      </c>
      <c r="BN33" s="183"/>
      <c r="BO33" s="184">
        <f t="shared" si="41"/>
        <v>0</v>
      </c>
      <c r="BP33" s="184">
        <f t="shared" si="42"/>
        <v>0</v>
      </c>
      <c r="BQ33" s="184">
        <f t="shared" si="43"/>
        <v>0</v>
      </c>
      <c r="BR33" s="184">
        <f t="shared" si="44"/>
        <v>0</v>
      </c>
      <c r="BS33" s="184">
        <f t="shared" si="45"/>
        <v>0</v>
      </c>
      <c r="BT33" s="184">
        <f t="shared" si="46"/>
        <v>0</v>
      </c>
      <c r="BU33" s="184">
        <f t="shared" si="47"/>
        <v>0</v>
      </c>
      <c r="BV33" s="184">
        <f t="shared" si="48"/>
        <v>0</v>
      </c>
    </row>
    <row r="34" spans="1:75" s="185" customFormat="1" ht="24" customHeight="1" x14ac:dyDescent="0.15">
      <c r="A34" s="176"/>
      <c r="B34" s="186"/>
      <c r="C34" s="380"/>
      <c r="D34" s="381"/>
      <c r="E34" s="382"/>
      <c r="F34" s="383"/>
      <c r="G34" s="383"/>
      <c r="H34" s="383"/>
      <c r="I34" s="383"/>
      <c r="J34" s="383"/>
      <c r="K34" s="533"/>
      <c r="L34" s="92"/>
      <c r="M34" s="93"/>
      <c r="N34" s="94"/>
      <c r="O34" s="385"/>
      <c r="P34" s="386"/>
      <c r="Q34" s="387"/>
      <c r="R34" s="178"/>
      <c r="S34" s="179" t="str">
        <f>IF(L34=$U$11,$U$11&amp;M34,IF(L34=$AD$11,$AD$11&amp;M34,IF(L34=AM8,AM8&amp;M34,IF(L34=$AV$9,$AV$9&amp;M34,IF(L34=BF9,BF9&amp;M34,IF(L34="","",$BF$9&amp;M34))))))</f>
        <v/>
      </c>
      <c r="T34" s="179"/>
      <c r="U34" s="180">
        <f t="shared" si="0"/>
        <v>0</v>
      </c>
      <c r="V34" s="180">
        <f t="shared" si="1"/>
        <v>0</v>
      </c>
      <c r="W34" s="180">
        <f t="shared" si="2"/>
        <v>0</v>
      </c>
      <c r="X34" s="180">
        <f t="shared" si="3"/>
        <v>0</v>
      </c>
      <c r="Y34" s="180">
        <f t="shared" si="4"/>
        <v>0</v>
      </c>
      <c r="Z34" s="180">
        <f t="shared" si="5"/>
        <v>0</v>
      </c>
      <c r="AA34" s="180">
        <f t="shared" si="6"/>
        <v>0</v>
      </c>
      <c r="AB34" s="180">
        <f t="shared" si="7"/>
        <v>0</v>
      </c>
      <c r="AC34" s="181"/>
      <c r="AD34" s="180">
        <f t="shared" si="8"/>
        <v>0</v>
      </c>
      <c r="AE34" s="180">
        <f t="shared" si="9"/>
        <v>0</v>
      </c>
      <c r="AF34" s="180">
        <f t="shared" si="10"/>
        <v>0</v>
      </c>
      <c r="AG34" s="180">
        <f t="shared" si="11"/>
        <v>0</v>
      </c>
      <c r="AH34" s="180">
        <f t="shared" si="12"/>
        <v>0</v>
      </c>
      <c r="AI34" s="180">
        <f t="shared" si="13"/>
        <v>0</v>
      </c>
      <c r="AJ34" s="180">
        <f t="shared" si="14"/>
        <v>0</v>
      </c>
      <c r="AK34" s="180">
        <f t="shared" si="15"/>
        <v>0</v>
      </c>
      <c r="AL34" s="181"/>
      <c r="AM34" s="180">
        <f t="shared" si="16"/>
        <v>0</v>
      </c>
      <c r="AN34" s="180">
        <f t="shared" si="17"/>
        <v>0</v>
      </c>
      <c r="AO34" s="180">
        <f t="shared" si="18"/>
        <v>0</v>
      </c>
      <c r="AP34" s="180">
        <f t="shared" si="19"/>
        <v>0</v>
      </c>
      <c r="AQ34" s="180">
        <f t="shared" si="20"/>
        <v>0</v>
      </c>
      <c r="AR34" s="180">
        <f t="shared" si="21"/>
        <v>0</v>
      </c>
      <c r="AS34" s="180">
        <f t="shared" si="22"/>
        <v>0</v>
      </c>
      <c r="AT34" s="180">
        <f t="shared" si="23"/>
        <v>0</v>
      </c>
      <c r="AU34" s="181"/>
      <c r="AV34" s="180">
        <f t="shared" si="24"/>
        <v>0</v>
      </c>
      <c r="AW34" s="180">
        <f t="shared" si="25"/>
        <v>0</v>
      </c>
      <c r="AX34" s="180">
        <f t="shared" si="26"/>
        <v>0</v>
      </c>
      <c r="AY34" s="180">
        <f t="shared" si="27"/>
        <v>0</v>
      </c>
      <c r="AZ34" s="180">
        <f t="shared" si="28"/>
        <v>0</v>
      </c>
      <c r="BA34" s="180">
        <f t="shared" si="29"/>
        <v>0</v>
      </c>
      <c r="BB34" s="180">
        <f t="shared" si="30"/>
        <v>0</v>
      </c>
      <c r="BC34" s="180">
        <f t="shared" si="31"/>
        <v>0</v>
      </c>
      <c r="BD34" s="180"/>
      <c r="BE34" s="182">
        <f t="shared" si="32"/>
        <v>0</v>
      </c>
      <c r="BF34" s="182">
        <f t="shared" si="33"/>
        <v>0</v>
      </c>
      <c r="BG34" s="182">
        <f t="shared" si="34"/>
        <v>0</v>
      </c>
      <c r="BH34" s="182">
        <f t="shared" si="35"/>
        <v>0</v>
      </c>
      <c r="BI34" s="182">
        <f t="shared" si="36"/>
        <v>0</v>
      </c>
      <c r="BJ34" s="182">
        <f t="shared" si="37"/>
        <v>0</v>
      </c>
      <c r="BK34" s="182">
        <f t="shared" si="38"/>
        <v>0</v>
      </c>
      <c r="BL34" s="182">
        <f t="shared" si="39"/>
        <v>0</v>
      </c>
      <c r="BM34" s="182">
        <f t="shared" si="40"/>
        <v>0</v>
      </c>
      <c r="BN34" s="183"/>
      <c r="BO34" s="184">
        <f t="shared" si="41"/>
        <v>0</v>
      </c>
      <c r="BP34" s="184">
        <f t="shared" si="42"/>
        <v>0</v>
      </c>
      <c r="BQ34" s="184">
        <f t="shared" si="43"/>
        <v>0</v>
      </c>
      <c r="BR34" s="184">
        <f t="shared" si="44"/>
        <v>0</v>
      </c>
      <c r="BS34" s="184">
        <f t="shared" si="45"/>
        <v>0</v>
      </c>
      <c r="BT34" s="184">
        <f t="shared" si="46"/>
        <v>0</v>
      </c>
      <c r="BU34" s="184">
        <f t="shared" si="47"/>
        <v>0</v>
      </c>
      <c r="BV34" s="184">
        <f t="shared" si="48"/>
        <v>0</v>
      </c>
    </row>
    <row r="35" spans="1:75" s="185" customFormat="1" ht="24" customHeight="1" x14ac:dyDescent="0.15">
      <c r="A35" s="176"/>
      <c r="B35" s="187"/>
      <c r="C35" s="380"/>
      <c r="D35" s="381"/>
      <c r="E35" s="382"/>
      <c r="F35" s="383"/>
      <c r="G35" s="383"/>
      <c r="H35" s="383"/>
      <c r="I35" s="383"/>
      <c r="J35" s="383"/>
      <c r="K35" s="533"/>
      <c r="L35" s="92"/>
      <c r="M35" s="93"/>
      <c r="N35" s="94"/>
      <c r="O35" s="385"/>
      <c r="P35" s="386"/>
      <c r="Q35" s="387"/>
      <c r="R35" s="178"/>
      <c r="S35" s="179" t="str">
        <f>IF(L35=$U$11,$U$11&amp;M35,IF(L35=$AD$11,$AD$11&amp;M35,IF(L35=AM8,AM8&amp;M35,IF(L35=$AV$9,$AV$9&amp;M35,IF(L35=BF9,BF9&amp;M35,IF(L35="","",$BF$9&amp;M35))))))</f>
        <v/>
      </c>
      <c r="T35" s="179"/>
      <c r="U35" s="180">
        <f t="shared" si="0"/>
        <v>0</v>
      </c>
      <c r="V35" s="180">
        <f t="shared" si="1"/>
        <v>0</v>
      </c>
      <c r="W35" s="180">
        <f t="shared" si="2"/>
        <v>0</v>
      </c>
      <c r="X35" s="180">
        <f t="shared" si="3"/>
        <v>0</v>
      </c>
      <c r="Y35" s="180">
        <f t="shared" si="4"/>
        <v>0</v>
      </c>
      <c r="Z35" s="180">
        <f t="shared" si="5"/>
        <v>0</v>
      </c>
      <c r="AA35" s="180">
        <f t="shared" si="6"/>
        <v>0</v>
      </c>
      <c r="AB35" s="180">
        <f t="shared" si="7"/>
        <v>0</v>
      </c>
      <c r="AC35" s="181"/>
      <c r="AD35" s="180">
        <f t="shared" si="8"/>
        <v>0</v>
      </c>
      <c r="AE35" s="180">
        <f t="shared" si="9"/>
        <v>0</v>
      </c>
      <c r="AF35" s="180">
        <f t="shared" si="10"/>
        <v>0</v>
      </c>
      <c r="AG35" s="180">
        <f t="shared" si="11"/>
        <v>0</v>
      </c>
      <c r="AH35" s="180">
        <f t="shared" si="12"/>
        <v>0</v>
      </c>
      <c r="AI35" s="180">
        <f t="shared" si="13"/>
        <v>0</v>
      </c>
      <c r="AJ35" s="180">
        <f t="shared" si="14"/>
        <v>0</v>
      </c>
      <c r="AK35" s="180">
        <f t="shared" si="15"/>
        <v>0</v>
      </c>
      <c r="AL35" s="181"/>
      <c r="AM35" s="180">
        <f t="shared" si="16"/>
        <v>0</v>
      </c>
      <c r="AN35" s="180">
        <f t="shared" si="17"/>
        <v>0</v>
      </c>
      <c r="AO35" s="180">
        <f t="shared" si="18"/>
        <v>0</v>
      </c>
      <c r="AP35" s="180">
        <f t="shared" si="19"/>
        <v>0</v>
      </c>
      <c r="AQ35" s="180">
        <f t="shared" si="20"/>
        <v>0</v>
      </c>
      <c r="AR35" s="180">
        <f t="shared" si="21"/>
        <v>0</v>
      </c>
      <c r="AS35" s="180">
        <f t="shared" si="22"/>
        <v>0</v>
      </c>
      <c r="AT35" s="180">
        <f t="shared" si="23"/>
        <v>0</v>
      </c>
      <c r="AU35" s="181"/>
      <c r="AV35" s="180">
        <f t="shared" si="24"/>
        <v>0</v>
      </c>
      <c r="AW35" s="180">
        <f t="shared" si="25"/>
        <v>0</v>
      </c>
      <c r="AX35" s="180">
        <f t="shared" si="26"/>
        <v>0</v>
      </c>
      <c r="AY35" s="180">
        <f t="shared" si="27"/>
        <v>0</v>
      </c>
      <c r="AZ35" s="180">
        <f t="shared" si="28"/>
        <v>0</v>
      </c>
      <c r="BA35" s="180">
        <f t="shared" si="29"/>
        <v>0</v>
      </c>
      <c r="BB35" s="180">
        <f t="shared" si="30"/>
        <v>0</v>
      </c>
      <c r="BC35" s="180">
        <f t="shared" si="31"/>
        <v>0</v>
      </c>
      <c r="BD35" s="180"/>
      <c r="BE35" s="182">
        <f t="shared" si="32"/>
        <v>0</v>
      </c>
      <c r="BF35" s="182">
        <f t="shared" si="33"/>
        <v>0</v>
      </c>
      <c r="BG35" s="182">
        <f t="shared" si="34"/>
        <v>0</v>
      </c>
      <c r="BH35" s="182">
        <f t="shared" si="35"/>
        <v>0</v>
      </c>
      <c r="BI35" s="182">
        <f t="shared" si="36"/>
        <v>0</v>
      </c>
      <c r="BJ35" s="182">
        <f t="shared" si="37"/>
        <v>0</v>
      </c>
      <c r="BK35" s="182">
        <f t="shared" si="38"/>
        <v>0</v>
      </c>
      <c r="BL35" s="182">
        <f t="shared" si="39"/>
        <v>0</v>
      </c>
      <c r="BM35" s="182">
        <f t="shared" si="40"/>
        <v>0</v>
      </c>
      <c r="BN35" s="183"/>
      <c r="BO35" s="184">
        <f t="shared" si="41"/>
        <v>0</v>
      </c>
      <c r="BP35" s="184">
        <f t="shared" si="42"/>
        <v>0</v>
      </c>
      <c r="BQ35" s="184">
        <f t="shared" si="43"/>
        <v>0</v>
      </c>
      <c r="BR35" s="184">
        <f t="shared" si="44"/>
        <v>0</v>
      </c>
      <c r="BS35" s="184">
        <f t="shared" si="45"/>
        <v>0</v>
      </c>
      <c r="BT35" s="184">
        <f t="shared" si="46"/>
        <v>0</v>
      </c>
      <c r="BU35" s="184">
        <f t="shared" si="47"/>
        <v>0</v>
      </c>
      <c r="BV35" s="184">
        <f t="shared" si="48"/>
        <v>0</v>
      </c>
    </row>
    <row r="36" spans="1:75" s="185" customFormat="1" ht="24" customHeight="1" x14ac:dyDescent="0.15">
      <c r="A36" s="176"/>
      <c r="B36" s="186"/>
      <c r="C36" s="380"/>
      <c r="D36" s="381"/>
      <c r="E36" s="382"/>
      <c r="F36" s="383"/>
      <c r="G36" s="383"/>
      <c r="H36" s="383"/>
      <c r="I36" s="383"/>
      <c r="J36" s="383"/>
      <c r="K36" s="533"/>
      <c r="L36" s="92"/>
      <c r="M36" s="93"/>
      <c r="N36" s="94"/>
      <c r="O36" s="385"/>
      <c r="P36" s="386"/>
      <c r="Q36" s="387"/>
      <c r="R36" s="178"/>
      <c r="S36" s="179" t="str">
        <f>IF(L36=$U$11,$U$11&amp;M36,IF(L36=$AD$11,$AD$11&amp;M36,IF(L36=AM8,AM8&amp;M36,IF(L36=$AV$9,$AV$9&amp;M36,IF(L36=BF9,BF9&amp;M36,IF(L36="","",$BF$9&amp;M36))))))</f>
        <v/>
      </c>
      <c r="T36" s="179"/>
      <c r="U36" s="180">
        <f t="shared" si="0"/>
        <v>0</v>
      </c>
      <c r="V36" s="180">
        <f t="shared" si="1"/>
        <v>0</v>
      </c>
      <c r="W36" s="180">
        <f t="shared" si="2"/>
        <v>0</v>
      </c>
      <c r="X36" s="180">
        <f t="shared" si="3"/>
        <v>0</v>
      </c>
      <c r="Y36" s="180">
        <f t="shared" si="4"/>
        <v>0</v>
      </c>
      <c r="Z36" s="180">
        <f t="shared" si="5"/>
        <v>0</v>
      </c>
      <c r="AA36" s="180">
        <f t="shared" si="6"/>
        <v>0</v>
      </c>
      <c r="AB36" s="180">
        <f t="shared" si="7"/>
        <v>0</v>
      </c>
      <c r="AC36" s="181"/>
      <c r="AD36" s="180">
        <f t="shared" si="8"/>
        <v>0</v>
      </c>
      <c r="AE36" s="180">
        <f t="shared" si="9"/>
        <v>0</v>
      </c>
      <c r="AF36" s="180">
        <f t="shared" si="10"/>
        <v>0</v>
      </c>
      <c r="AG36" s="180">
        <f t="shared" si="11"/>
        <v>0</v>
      </c>
      <c r="AH36" s="180">
        <f t="shared" si="12"/>
        <v>0</v>
      </c>
      <c r="AI36" s="180">
        <f t="shared" si="13"/>
        <v>0</v>
      </c>
      <c r="AJ36" s="180">
        <f t="shared" si="14"/>
        <v>0</v>
      </c>
      <c r="AK36" s="180">
        <f t="shared" si="15"/>
        <v>0</v>
      </c>
      <c r="AL36" s="181"/>
      <c r="AM36" s="180">
        <f t="shared" si="16"/>
        <v>0</v>
      </c>
      <c r="AN36" s="180">
        <f t="shared" si="17"/>
        <v>0</v>
      </c>
      <c r="AO36" s="180">
        <f t="shared" si="18"/>
        <v>0</v>
      </c>
      <c r="AP36" s="180">
        <f t="shared" si="19"/>
        <v>0</v>
      </c>
      <c r="AQ36" s="180">
        <f t="shared" si="20"/>
        <v>0</v>
      </c>
      <c r="AR36" s="180">
        <f t="shared" si="21"/>
        <v>0</v>
      </c>
      <c r="AS36" s="180">
        <f t="shared" si="22"/>
        <v>0</v>
      </c>
      <c r="AT36" s="180">
        <f t="shared" si="23"/>
        <v>0</v>
      </c>
      <c r="AU36" s="181"/>
      <c r="AV36" s="180">
        <f t="shared" si="24"/>
        <v>0</v>
      </c>
      <c r="AW36" s="180">
        <f t="shared" si="25"/>
        <v>0</v>
      </c>
      <c r="AX36" s="180">
        <f t="shared" si="26"/>
        <v>0</v>
      </c>
      <c r="AY36" s="180">
        <f t="shared" si="27"/>
        <v>0</v>
      </c>
      <c r="AZ36" s="180">
        <f t="shared" si="28"/>
        <v>0</v>
      </c>
      <c r="BA36" s="180">
        <f t="shared" si="29"/>
        <v>0</v>
      </c>
      <c r="BB36" s="180">
        <f t="shared" si="30"/>
        <v>0</v>
      </c>
      <c r="BC36" s="180">
        <f t="shared" si="31"/>
        <v>0</v>
      </c>
      <c r="BD36" s="180"/>
      <c r="BE36" s="182">
        <f t="shared" si="32"/>
        <v>0</v>
      </c>
      <c r="BF36" s="182">
        <f t="shared" si="33"/>
        <v>0</v>
      </c>
      <c r="BG36" s="182">
        <f t="shared" si="34"/>
        <v>0</v>
      </c>
      <c r="BH36" s="182">
        <f t="shared" si="35"/>
        <v>0</v>
      </c>
      <c r="BI36" s="182">
        <f t="shared" si="36"/>
        <v>0</v>
      </c>
      <c r="BJ36" s="182">
        <f t="shared" si="37"/>
        <v>0</v>
      </c>
      <c r="BK36" s="182">
        <f t="shared" si="38"/>
        <v>0</v>
      </c>
      <c r="BL36" s="182">
        <f t="shared" si="39"/>
        <v>0</v>
      </c>
      <c r="BM36" s="182">
        <f t="shared" si="40"/>
        <v>0</v>
      </c>
      <c r="BN36" s="183"/>
      <c r="BO36" s="184">
        <f t="shared" si="41"/>
        <v>0</v>
      </c>
      <c r="BP36" s="184">
        <f t="shared" si="42"/>
        <v>0</v>
      </c>
      <c r="BQ36" s="184">
        <f t="shared" si="43"/>
        <v>0</v>
      </c>
      <c r="BR36" s="184">
        <f t="shared" si="44"/>
        <v>0</v>
      </c>
      <c r="BS36" s="184">
        <f t="shared" si="45"/>
        <v>0</v>
      </c>
      <c r="BT36" s="184">
        <f t="shared" si="46"/>
        <v>0</v>
      </c>
      <c r="BU36" s="184">
        <f t="shared" si="47"/>
        <v>0</v>
      </c>
      <c r="BV36" s="184">
        <f t="shared" si="48"/>
        <v>0</v>
      </c>
    </row>
    <row r="37" spans="1:75" s="185" customFormat="1" ht="24" customHeight="1" x14ac:dyDescent="0.15">
      <c r="A37" s="176"/>
      <c r="B37" s="186"/>
      <c r="C37" s="380"/>
      <c r="D37" s="381"/>
      <c r="E37" s="382"/>
      <c r="F37" s="383"/>
      <c r="G37" s="383"/>
      <c r="H37" s="383"/>
      <c r="I37" s="383"/>
      <c r="J37" s="383"/>
      <c r="K37" s="533"/>
      <c r="L37" s="92"/>
      <c r="M37" s="93"/>
      <c r="N37" s="94"/>
      <c r="O37" s="385"/>
      <c r="P37" s="386"/>
      <c r="Q37" s="387"/>
      <c r="R37" s="178"/>
      <c r="S37" s="179" t="str">
        <f>IF(L37=$U$11,$U$11&amp;M37,IF(L37=$AD$11,$AD$11&amp;M37,IF(L37=AM8,AM8&amp;M37,IF(L37=$AV$9,$AV$9&amp;M37,IF(L37=BF9,BF9&amp;M37,IF(L37="","",$BF$9&amp;M37))))))</f>
        <v/>
      </c>
      <c r="T37" s="179"/>
      <c r="U37" s="180">
        <f t="shared" si="0"/>
        <v>0</v>
      </c>
      <c r="V37" s="180">
        <f t="shared" si="1"/>
        <v>0</v>
      </c>
      <c r="W37" s="180">
        <f t="shared" si="2"/>
        <v>0</v>
      </c>
      <c r="X37" s="180">
        <f t="shared" si="3"/>
        <v>0</v>
      </c>
      <c r="Y37" s="180">
        <f t="shared" si="4"/>
        <v>0</v>
      </c>
      <c r="Z37" s="180">
        <f t="shared" si="5"/>
        <v>0</v>
      </c>
      <c r="AA37" s="180">
        <f t="shared" si="6"/>
        <v>0</v>
      </c>
      <c r="AB37" s="180">
        <f t="shared" si="7"/>
        <v>0</v>
      </c>
      <c r="AC37" s="181"/>
      <c r="AD37" s="180">
        <f t="shared" si="8"/>
        <v>0</v>
      </c>
      <c r="AE37" s="180">
        <f t="shared" si="9"/>
        <v>0</v>
      </c>
      <c r="AF37" s="180">
        <f t="shared" si="10"/>
        <v>0</v>
      </c>
      <c r="AG37" s="180">
        <f t="shared" si="11"/>
        <v>0</v>
      </c>
      <c r="AH37" s="180">
        <f t="shared" si="12"/>
        <v>0</v>
      </c>
      <c r="AI37" s="180">
        <f t="shared" si="13"/>
        <v>0</v>
      </c>
      <c r="AJ37" s="180">
        <f t="shared" si="14"/>
        <v>0</v>
      </c>
      <c r="AK37" s="180">
        <f t="shared" si="15"/>
        <v>0</v>
      </c>
      <c r="AL37" s="181"/>
      <c r="AM37" s="180">
        <f t="shared" si="16"/>
        <v>0</v>
      </c>
      <c r="AN37" s="180">
        <f t="shared" si="17"/>
        <v>0</v>
      </c>
      <c r="AO37" s="180">
        <f t="shared" si="18"/>
        <v>0</v>
      </c>
      <c r="AP37" s="180">
        <f t="shared" si="19"/>
        <v>0</v>
      </c>
      <c r="AQ37" s="180">
        <f t="shared" si="20"/>
        <v>0</v>
      </c>
      <c r="AR37" s="180">
        <f t="shared" si="21"/>
        <v>0</v>
      </c>
      <c r="AS37" s="180">
        <f t="shared" si="22"/>
        <v>0</v>
      </c>
      <c r="AT37" s="180">
        <f t="shared" si="23"/>
        <v>0</v>
      </c>
      <c r="AU37" s="181"/>
      <c r="AV37" s="180">
        <f t="shared" si="24"/>
        <v>0</v>
      </c>
      <c r="AW37" s="180">
        <f t="shared" si="25"/>
        <v>0</v>
      </c>
      <c r="AX37" s="180">
        <f t="shared" si="26"/>
        <v>0</v>
      </c>
      <c r="AY37" s="180">
        <f t="shared" si="27"/>
        <v>0</v>
      </c>
      <c r="AZ37" s="180">
        <f t="shared" si="28"/>
        <v>0</v>
      </c>
      <c r="BA37" s="180">
        <f t="shared" si="29"/>
        <v>0</v>
      </c>
      <c r="BB37" s="180">
        <f t="shared" si="30"/>
        <v>0</v>
      </c>
      <c r="BC37" s="180">
        <f t="shared" si="31"/>
        <v>0</v>
      </c>
      <c r="BD37" s="180"/>
      <c r="BE37" s="182">
        <f t="shared" si="32"/>
        <v>0</v>
      </c>
      <c r="BF37" s="182">
        <f t="shared" si="33"/>
        <v>0</v>
      </c>
      <c r="BG37" s="182">
        <f t="shared" si="34"/>
        <v>0</v>
      </c>
      <c r="BH37" s="182">
        <f t="shared" si="35"/>
        <v>0</v>
      </c>
      <c r="BI37" s="182">
        <f t="shared" si="36"/>
        <v>0</v>
      </c>
      <c r="BJ37" s="182">
        <f t="shared" si="37"/>
        <v>0</v>
      </c>
      <c r="BK37" s="182">
        <f t="shared" si="38"/>
        <v>0</v>
      </c>
      <c r="BL37" s="182">
        <f t="shared" si="39"/>
        <v>0</v>
      </c>
      <c r="BM37" s="182">
        <f t="shared" si="40"/>
        <v>0</v>
      </c>
      <c r="BN37" s="183"/>
      <c r="BO37" s="184">
        <f t="shared" si="41"/>
        <v>0</v>
      </c>
      <c r="BP37" s="184">
        <f t="shared" si="42"/>
        <v>0</v>
      </c>
      <c r="BQ37" s="184">
        <f t="shared" si="43"/>
        <v>0</v>
      </c>
      <c r="BR37" s="184">
        <f t="shared" si="44"/>
        <v>0</v>
      </c>
      <c r="BS37" s="184">
        <f t="shared" si="45"/>
        <v>0</v>
      </c>
      <c r="BT37" s="184">
        <f t="shared" si="46"/>
        <v>0</v>
      </c>
      <c r="BU37" s="184">
        <f t="shared" si="47"/>
        <v>0</v>
      </c>
      <c r="BV37" s="184">
        <f t="shared" si="48"/>
        <v>0</v>
      </c>
    </row>
    <row r="38" spans="1:75" s="185" customFormat="1" ht="24" customHeight="1" x14ac:dyDescent="0.15">
      <c r="A38" s="176"/>
      <c r="B38" s="187"/>
      <c r="C38" s="380"/>
      <c r="D38" s="381"/>
      <c r="E38" s="382"/>
      <c r="F38" s="383"/>
      <c r="G38" s="383"/>
      <c r="H38" s="383"/>
      <c r="I38" s="383"/>
      <c r="J38" s="383"/>
      <c r="K38" s="533"/>
      <c r="L38" s="92"/>
      <c r="M38" s="93"/>
      <c r="N38" s="94"/>
      <c r="O38" s="385"/>
      <c r="P38" s="386"/>
      <c r="Q38" s="387"/>
      <c r="R38" s="178"/>
      <c r="S38" s="179" t="str">
        <f>IF(L38=$U$11,$U$11&amp;M38,IF(L38=$AD$11,$AD$11&amp;M38,IF(L38=AM8,AM8&amp;M38,IF(L38=$AV$9,$AV$9&amp;M38,IF(L38=BF9,BF9&amp;M38,IF(L38="","",$BF$9&amp;M38))))))</f>
        <v/>
      </c>
      <c r="T38" s="179"/>
      <c r="U38" s="180">
        <f t="shared" si="0"/>
        <v>0</v>
      </c>
      <c r="V38" s="180">
        <f t="shared" si="1"/>
        <v>0</v>
      </c>
      <c r="W38" s="180">
        <f t="shared" si="2"/>
        <v>0</v>
      </c>
      <c r="X38" s="180">
        <f t="shared" si="3"/>
        <v>0</v>
      </c>
      <c r="Y38" s="180">
        <f t="shared" si="4"/>
        <v>0</v>
      </c>
      <c r="Z38" s="180">
        <f t="shared" si="5"/>
        <v>0</v>
      </c>
      <c r="AA38" s="180">
        <f t="shared" si="6"/>
        <v>0</v>
      </c>
      <c r="AB38" s="180">
        <f t="shared" si="7"/>
        <v>0</v>
      </c>
      <c r="AC38" s="181"/>
      <c r="AD38" s="180">
        <f t="shared" si="8"/>
        <v>0</v>
      </c>
      <c r="AE38" s="180">
        <f t="shared" si="9"/>
        <v>0</v>
      </c>
      <c r="AF38" s="180">
        <f t="shared" si="10"/>
        <v>0</v>
      </c>
      <c r="AG38" s="180">
        <f t="shared" si="11"/>
        <v>0</v>
      </c>
      <c r="AH38" s="180">
        <f t="shared" si="12"/>
        <v>0</v>
      </c>
      <c r="AI38" s="180">
        <f t="shared" si="13"/>
        <v>0</v>
      </c>
      <c r="AJ38" s="180">
        <f t="shared" si="14"/>
        <v>0</v>
      </c>
      <c r="AK38" s="180">
        <f t="shared" si="15"/>
        <v>0</v>
      </c>
      <c r="AL38" s="181"/>
      <c r="AM38" s="180">
        <f t="shared" si="16"/>
        <v>0</v>
      </c>
      <c r="AN38" s="180">
        <f t="shared" si="17"/>
        <v>0</v>
      </c>
      <c r="AO38" s="180">
        <f t="shared" si="18"/>
        <v>0</v>
      </c>
      <c r="AP38" s="180">
        <f t="shared" si="19"/>
        <v>0</v>
      </c>
      <c r="AQ38" s="180">
        <f t="shared" si="20"/>
        <v>0</v>
      </c>
      <c r="AR38" s="180">
        <f t="shared" si="21"/>
        <v>0</v>
      </c>
      <c r="AS38" s="180">
        <f t="shared" si="22"/>
        <v>0</v>
      </c>
      <c r="AT38" s="180">
        <f t="shared" si="23"/>
        <v>0</v>
      </c>
      <c r="AU38" s="181"/>
      <c r="AV38" s="180">
        <f t="shared" si="24"/>
        <v>0</v>
      </c>
      <c r="AW38" s="180">
        <f t="shared" si="25"/>
        <v>0</v>
      </c>
      <c r="AX38" s="180">
        <f t="shared" si="26"/>
        <v>0</v>
      </c>
      <c r="AY38" s="180">
        <f t="shared" si="27"/>
        <v>0</v>
      </c>
      <c r="AZ38" s="180">
        <f t="shared" si="28"/>
        <v>0</v>
      </c>
      <c r="BA38" s="180">
        <f t="shared" si="29"/>
        <v>0</v>
      </c>
      <c r="BB38" s="180">
        <f t="shared" si="30"/>
        <v>0</v>
      </c>
      <c r="BC38" s="180">
        <f t="shared" si="31"/>
        <v>0</v>
      </c>
      <c r="BD38" s="180"/>
      <c r="BE38" s="182">
        <f t="shared" si="32"/>
        <v>0</v>
      </c>
      <c r="BF38" s="182">
        <f t="shared" si="33"/>
        <v>0</v>
      </c>
      <c r="BG38" s="182">
        <f t="shared" si="34"/>
        <v>0</v>
      </c>
      <c r="BH38" s="182">
        <f t="shared" si="35"/>
        <v>0</v>
      </c>
      <c r="BI38" s="182">
        <f t="shared" si="36"/>
        <v>0</v>
      </c>
      <c r="BJ38" s="182">
        <f t="shared" si="37"/>
        <v>0</v>
      </c>
      <c r="BK38" s="182">
        <f t="shared" si="38"/>
        <v>0</v>
      </c>
      <c r="BL38" s="182">
        <f t="shared" si="39"/>
        <v>0</v>
      </c>
      <c r="BM38" s="182">
        <f t="shared" si="40"/>
        <v>0</v>
      </c>
      <c r="BN38" s="183"/>
      <c r="BO38" s="184">
        <f t="shared" si="41"/>
        <v>0</v>
      </c>
      <c r="BP38" s="184">
        <f t="shared" si="42"/>
        <v>0</v>
      </c>
      <c r="BQ38" s="184">
        <f t="shared" si="43"/>
        <v>0</v>
      </c>
      <c r="BR38" s="184">
        <f t="shared" si="44"/>
        <v>0</v>
      </c>
      <c r="BS38" s="184">
        <f t="shared" si="45"/>
        <v>0</v>
      </c>
      <c r="BT38" s="184">
        <f t="shared" si="46"/>
        <v>0</v>
      </c>
      <c r="BU38" s="184">
        <f t="shared" si="47"/>
        <v>0</v>
      </c>
      <c r="BV38" s="184">
        <f t="shared" si="48"/>
        <v>0</v>
      </c>
    </row>
    <row r="39" spans="1:75" s="185" customFormat="1" ht="24" customHeight="1" x14ac:dyDescent="0.15">
      <c r="A39" s="176"/>
      <c r="B39" s="186"/>
      <c r="C39" s="380"/>
      <c r="D39" s="381"/>
      <c r="E39" s="382"/>
      <c r="F39" s="383"/>
      <c r="G39" s="383"/>
      <c r="H39" s="383"/>
      <c r="I39" s="383"/>
      <c r="J39" s="383"/>
      <c r="K39" s="533"/>
      <c r="L39" s="92"/>
      <c r="M39" s="93"/>
      <c r="N39" s="94"/>
      <c r="O39" s="385"/>
      <c r="P39" s="386"/>
      <c r="Q39" s="387"/>
      <c r="R39" s="178"/>
      <c r="S39" s="179" t="str">
        <f>IF(L39=$U$11,$U$11&amp;M39,IF(L39=$AD$11,$AD$11&amp;M39,IF(L39=AM8,AM8&amp;M39,IF(L39=$AV$9,$AV$9&amp;M39,IF(L39=BF9,BF9&amp;M39,IF(L39="","",$BF$9&amp;M39))))))</f>
        <v/>
      </c>
      <c r="T39" s="179"/>
      <c r="U39" s="180">
        <f t="shared" si="0"/>
        <v>0</v>
      </c>
      <c r="V39" s="180">
        <f t="shared" si="1"/>
        <v>0</v>
      </c>
      <c r="W39" s="180">
        <f t="shared" si="2"/>
        <v>0</v>
      </c>
      <c r="X39" s="180">
        <f t="shared" si="3"/>
        <v>0</v>
      </c>
      <c r="Y39" s="180">
        <f t="shared" si="4"/>
        <v>0</v>
      </c>
      <c r="Z39" s="180">
        <f t="shared" si="5"/>
        <v>0</v>
      </c>
      <c r="AA39" s="180">
        <f t="shared" si="6"/>
        <v>0</v>
      </c>
      <c r="AB39" s="180">
        <f t="shared" si="7"/>
        <v>0</v>
      </c>
      <c r="AC39" s="181"/>
      <c r="AD39" s="180">
        <f t="shared" si="8"/>
        <v>0</v>
      </c>
      <c r="AE39" s="180">
        <f t="shared" si="9"/>
        <v>0</v>
      </c>
      <c r="AF39" s="180">
        <f t="shared" si="10"/>
        <v>0</v>
      </c>
      <c r="AG39" s="180">
        <f t="shared" si="11"/>
        <v>0</v>
      </c>
      <c r="AH39" s="180">
        <f t="shared" si="12"/>
        <v>0</v>
      </c>
      <c r="AI39" s="180">
        <f t="shared" si="13"/>
        <v>0</v>
      </c>
      <c r="AJ39" s="180">
        <f t="shared" si="14"/>
        <v>0</v>
      </c>
      <c r="AK39" s="180">
        <f t="shared" si="15"/>
        <v>0</v>
      </c>
      <c r="AL39" s="181"/>
      <c r="AM39" s="180">
        <f t="shared" si="16"/>
        <v>0</v>
      </c>
      <c r="AN39" s="180">
        <f t="shared" si="17"/>
        <v>0</v>
      </c>
      <c r="AO39" s="180">
        <f t="shared" si="18"/>
        <v>0</v>
      </c>
      <c r="AP39" s="180">
        <f t="shared" si="19"/>
        <v>0</v>
      </c>
      <c r="AQ39" s="180">
        <f t="shared" si="20"/>
        <v>0</v>
      </c>
      <c r="AR39" s="180">
        <f t="shared" si="21"/>
        <v>0</v>
      </c>
      <c r="AS39" s="180">
        <f t="shared" si="22"/>
        <v>0</v>
      </c>
      <c r="AT39" s="180">
        <f t="shared" si="23"/>
        <v>0</v>
      </c>
      <c r="AU39" s="181"/>
      <c r="AV39" s="180">
        <f t="shared" si="24"/>
        <v>0</v>
      </c>
      <c r="AW39" s="180">
        <f t="shared" si="25"/>
        <v>0</v>
      </c>
      <c r="AX39" s="180">
        <f t="shared" si="26"/>
        <v>0</v>
      </c>
      <c r="AY39" s="180">
        <f t="shared" si="27"/>
        <v>0</v>
      </c>
      <c r="AZ39" s="180">
        <f t="shared" si="28"/>
        <v>0</v>
      </c>
      <c r="BA39" s="180">
        <f t="shared" si="29"/>
        <v>0</v>
      </c>
      <c r="BB39" s="180">
        <f t="shared" si="30"/>
        <v>0</v>
      </c>
      <c r="BC39" s="180">
        <f t="shared" si="31"/>
        <v>0</v>
      </c>
      <c r="BD39" s="180"/>
      <c r="BE39" s="182">
        <f t="shared" si="32"/>
        <v>0</v>
      </c>
      <c r="BF39" s="182">
        <f t="shared" si="33"/>
        <v>0</v>
      </c>
      <c r="BG39" s="182">
        <f t="shared" si="34"/>
        <v>0</v>
      </c>
      <c r="BH39" s="182">
        <f t="shared" si="35"/>
        <v>0</v>
      </c>
      <c r="BI39" s="182">
        <f t="shared" si="36"/>
        <v>0</v>
      </c>
      <c r="BJ39" s="182">
        <f t="shared" si="37"/>
        <v>0</v>
      </c>
      <c r="BK39" s="182">
        <f t="shared" si="38"/>
        <v>0</v>
      </c>
      <c r="BL39" s="182">
        <f t="shared" si="39"/>
        <v>0</v>
      </c>
      <c r="BM39" s="182">
        <f t="shared" si="40"/>
        <v>0</v>
      </c>
      <c r="BN39" s="183"/>
      <c r="BO39" s="184">
        <f t="shared" si="41"/>
        <v>0</v>
      </c>
      <c r="BP39" s="184">
        <f t="shared" si="42"/>
        <v>0</v>
      </c>
      <c r="BQ39" s="184">
        <f t="shared" si="43"/>
        <v>0</v>
      </c>
      <c r="BR39" s="184">
        <f t="shared" si="44"/>
        <v>0</v>
      </c>
      <c r="BS39" s="184">
        <f t="shared" si="45"/>
        <v>0</v>
      </c>
      <c r="BT39" s="184">
        <f t="shared" si="46"/>
        <v>0</v>
      </c>
      <c r="BU39" s="184">
        <f t="shared" si="47"/>
        <v>0</v>
      </c>
      <c r="BV39" s="184">
        <f t="shared" si="48"/>
        <v>0</v>
      </c>
    </row>
    <row r="40" spans="1:75" s="185" customFormat="1" ht="24" customHeight="1" x14ac:dyDescent="0.15">
      <c r="A40" s="176"/>
      <c r="B40" s="189"/>
      <c r="C40" s="380"/>
      <c r="D40" s="381"/>
      <c r="E40" s="382"/>
      <c r="F40" s="383"/>
      <c r="G40" s="383"/>
      <c r="H40" s="383"/>
      <c r="I40" s="383"/>
      <c r="J40" s="383"/>
      <c r="K40" s="533"/>
      <c r="L40" s="98"/>
      <c r="M40" s="93"/>
      <c r="N40" s="243"/>
      <c r="O40" s="385"/>
      <c r="P40" s="386"/>
      <c r="Q40" s="387"/>
      <c r="R40" s="188"/>
      <c r="S40" s="190"/>
      <c r="T40" s="190"/>
      <c r="U40" s="180">
        <f t="shared" si="0"/>
        <v>0</v>
      </c>
      <c r="V40" s="180">
        <f t="shared" si="1"/>
        <v>0</v>
      </c>
      <c r="W40" s="180">
        <f t="shared" si="2"/>
        <v>0</v>
      </c>
      <c r="X40" s="180">
        <f t="shared" si="3"/>
        <v>0</v>
      </c>
      <c r="Y40" s="180">
        <f t="shared" si="4"/>
        <v>0</v>
      </c>
      <c r="Z40" s="180">
        <f t="shared" si="5"/>
        <v>0</v>
      </c>
      <c r="AA40" s="180">
        <f t="shared" si="6"/>
        <v>0</v>
      </c>
      <c r="AB40" s="180">
        <f t="shared" si="7"/>
        <v>0</v>
      </c>
      <c r="AC40" s="181"/>
      <c r="AD40" s="180">
        <f t="shared" si="8"/>
        <v>0</v>
      </c>
      <c r="AE40" s="180">
        <f t="shared" si="9"/>
        <v>0</v>
      </c>
      <c r="AF40" s="180">
        <f t="shared" si="10"/>
        <v>0</v>
      </c>
      <c r="AG40" s="180">
        <f t="shared" si="11"/>
        <v>0</v>
      </c>
      <c r="AH40" s="180">
        <f t="shared" si="12"/>
        <v>0</v>
      </c>
      <c r="AI40" s="180">
        <f t="shared" si="13"/>
        <v>0</v>
      </c>
      <c r="AJ40" s="180">
        <f t="shared" si="14"/>
        <v>0</v>
      </c>
      <c r="AK40" s="180">
        <f t="shared" si="15"/>
        <v>0</v>
      </c>
      <c r="AL40" s="181"/>
      <c r="AM40" s="180">
        <f t="shared" si="16"/>
        <v>0</v>
      </c>
      <c r="AN40" s="180">
        <f t="shared" si="17"/>
        <v>0</v>
      </c>
      <c r="AO40" s="180">
        <f t="shared" si="18"/>
        <v>0</v>
      </c>
      <c r="AP40" s="180">
        <f t="shared" si="19"/>
        <v>0</v>
      </c>
      <c r="AQ40" s="180">
        <f t="shared" si="20"/>
        <v>0</v>
      </c>
      <c r="AR40" s="180">
        <f t="shared" si="21"/>
        <v>0</v>
      </c>
      <c r="AS40" s="180">
        <f t="shared" si="22"/>
        <v>0</v>
      </c>
      <c r="AT40" s="180">
        <f t="shared" si="23"/>
        <v>0</v>
      </c>
      <c r="AU40" s="181"/>
      <c r="AV40" s="180">
        <f t="shared" si="24"/>
        <v>0</v>
      </c>
      <c r="AW40" s="180">
        <f t="shared" si="25"/>
        <v>0</v>
      </c>
      <c r="AX40" s="180">
        <f t="shared" si="26"/>
        <v>0</v>
      </c>
      <c r="AY40" s="180">
        <f t="shared" si="27"/>
        <v>0</v>
      </c>
      <c r="AZ40" s="180">
        <f t="shared" si="28"/>
        <v>0</v>
      </c>
      <c r="BA40" s="180">
        <f t="shared" si="29"/>
        <v>0</v>
      </c>
      <c r="BB40" s="180">
        <f t="shared" si="30"/>
        <v>0</v>
      </c>
      <c r="BC40" s="180">
        <f t="shared" si="31"/>
        <v>0</v>
      </c>
      <c r="BD40" s="180"/>
      <c r="BE40" s="182">
        <f t="shared" si="32"/>
        <v>0</v>
      </c>
      <c r="BF40" s="182">
        <f t="shared" si="33"/>
        <v>0</v>
      </c>
      <c r="BG40" s="182">
        <f t="shared" si="34"/>
        <v>0</v>
      </c>
      <c r="BH40" s="182">
        <f t="shared" si="35"/>
        <v>0</v>
      </c>
      <c r="BI40" s="182">
        <f t="shared" si="36"/>
        <v>0</v>
      </c>
      <c r="BJ40" s="182">
        <f t="shared" si="37"/>
        <v>0</v>
      </c>
      <c r="BK40" s="182">
        <f t="shared" si="38"/>
        <v>0</v>
      </c>
      <c r="BL40" s="182">
        <f t="shared" si="39"/>
        <v>0</v>
      </c>
      <c r="BM40" s="182">
        <f t="shared" si="40"/>
        <v>0</v>
      </c>
      <c r="BN40" s="183"/>
      <c r="BO40" s="184">
        <f t="shared" si="41"/>
        <v>0</v>
      </c>
      <c r="BP40" s="184">
        <f t="shared" si="42"/>
        <v>0</v>
      </c>
      <c r="BQ40" s="184">
        <f t="shared" si="43"/>
        <v>0</v>
      </c>
      <c r="BR40" s="184">
        <f t="shared" si="44"/>
        <v>0</v>
      </c>
      <c r="BS40" s="184">
        <f t="shared" si="45"/>
        <v>0</v>
      </c>
      <c r="BT40" s="184">
        <f t="shared" si="46"/>
        <v>0</v>
      </c>
      <c r="BU40" s="184">
        <f t="shared" si="47"/>
        <v>0</v>
      </c>
      <c r="BV40" s="184">
        <f t="shared" si="48"/>
        <v>0</v>
      </c>
    </row>
    <row r="41" spans="1:75" s="185" customFormat="1" ht="24" customHeight="1" x14ac:dyDescent="0.15">
      <c r="A41" s="176"/>
      <c r="B41" s="189"/>
      <c r="C41" s="380"/>
      <c r="D41" s="381"/>
      <c r="E41" s="382"/>
      <c r="F41" s="383"/>
      <c r="G41" s="383"/>
      <c r="H41" s="383"/>
      <c r="I41" s="383"/>
      <c r="J41" s="383"/>
      <c r="K41" s="533"/>
      <c r="L41" s="98"/>
      <c r="M41" s="93"/>
      <c r="N41" s="243"/>
      <c r="O41" s="385"/>
      <c r="P41" s="386"/>
      <c r="Q41" s="387"/>
      <c r="R41" s="188"/>
      <c r="S41" s="99" t="s">
        <v>81</v>
      </c>
      <c r="T41" s="100"/>
      <c r="U41" s="180">
        <f t="shared" si="0"/>
        <v>0</v>
      </c>
      <c r="V41" s="180">
        <f t="shared" si="1"/>
        <v>0</v>
      </c>
      <c r="W41" s="180">
        <f t="shared" si="2"/>
        <v>0</v>
      </c>
      <c r="X41" s="180">
        <f t="shared" si="3"/>
        <v>0</v>
      </c>
      <c r="Y41" s="180">
        <f t="shared" si="4"/>
        <v>0</v>
      </c>
      <c r="Z41" s="180">
        <f t="shared" si="5"/>
        <v>0</v>
      </c>
      <c r="AA41" s="180">
        <f t="shared" si="6"/>
        <v>0</v>
      </c>
      <c r="AB41" s="180">
        <f t="shared" si="7"/>
        <v>0</v>
      </c>
      <c r="AC41" s="181"/>
      <c r="AD41" s="180">
        <f t="shared" si="8"/>
        <v>0</v>
      </c>
      <c r="AE41" s="180">
        <f t="shared" si="9"/>
        <v>0</v>
      </c>
      <c r="AF41" s="180">
        <f t="shared" si="10"/>
        <v>0</v>
      </c>
      <c r="AG41" s="180">
        <f t="shared" si="11"/>
        <v>0</v>
      </c>
      <c r="AH41" s="180">
        <f t="shared" si="12"/>
        <v>0</v>
      </c>
      <c r="AI41" s="180">
        <f t="shared" si="13"/>
        <v>0</v>
      </c>
      <c r="AJ41" s="180">
        <f t="shared" si="14"/>
        <v>0</v>
      </c>
      <c r="AK41" s="180">
        <f t="shared" si="15"/>
        <v>0</v>
      </c>
      <c r="AL41" s="181"/>
      <c r="AM41" s="180">
        <f t="shared" si="16"/>
        <v>0</v>
      </c>
      <c r="AN41" s="180">
        <f t="shared" si="17"/>
        <v>0</v>
      </c>
      <c r="AO41" s="180">
        <f t="shared" si="18"/>
        <v>0</v>
      </c>
      <c r="AP41" s="180">
        <f t="shared" si="19"/>
        <v>0</v>
      </c>
      <c r="AQ41" s="180">
        <f t="shared" si="20"/>
        <v>0</v>
      </c>
      <c r="AR41" s="180">
        <f t="shared" si="21"/>
        <v>0</v>
      </c>
      <c r="AS41" s="180">
        <f t="shared" si="22"/>
        <v>0</v>
      </c>
      <c r="AT41" s="180">
        <f t="shared" si="23"/>
        <v>0</v>
      </c>
      <c r="AU41" s="181"/>
      <c r="AV41" s="180">
        <f t="shared" si="24"/>
        <v>0</v>
      </c>
      <c r="AW41" s="180">
        <f t="shared" si="25"/>
        <v>0</v>
      </c>
      <c r="AX41" s="180">
        <f t="shared" si="26"/>
        <v>0</v>
      </c>
      <c r="AY41" s="180">
        <f t="shared" si="27"/>
        <v>0</v>
      </c>
      <c r="AZ41" s="180">
        <f t="shared" si="28"/>
        <v>0</v>
      </c>
      <c r="BA41" s="180">
        <f t="shared" si="29"/>
        <v>0</v>
      </c>
      <c r="BB41" s="180">
        <f t="shared" si="30"/>
        <v>0</v>
      </c>
      <c r="BC41" s="180">
        <f t="shared" si="31"/>
        <v>0</v>
      </c>
      <c r="BD41" s="180"/>
      <c r="BE41" s="182">
        <f t="shared" si="32"/>
        <v>0</v>
      </c>
      <c r="BF41" s="182">
        <f t="shared" si="33"/>
        <v>0</v>
      </c>
      <c r="BG41" s="182">
        <f t="shared" si="34"/>
        <v>0</v>
      </c>
      <c r="BH41" s="182">
        <f t="shared" si="35"/>
        <v>0</v>
      </c>
      <c r="BI41" s="182">
        <f t="shared" si="36"/>
        <v>0</v>
      </c>
      <c r="BJ41" s="182">
        <f t="shared" si="37"/>
        <v>0</v>
      </c>
      <c r="BK41" s="182">
        <f t="shared" si="38"/>
        <v>0</v>
      </c>
      <c r="BL41" s="182">
        <f t="shared" si="39"/>
        <v>0</v>
      </c>
      <c r="BM41" s="182">
        <f t="shared" si="40"/>
        <v>0</v>
      </c>
      <c r="BN41" s="183"/>
      <c r="BO41" s="184">
        <f t="shared" si="41"/>
        <v>0</v>
      </c>
      <c r="BP41" s="184">
        <f t="shared" si="42"/>
        <v>0</v>
      </c>
      <c r="BQ41" s="184">
        <f t="shared" si="43"/>
        <v>0</v>
      </c>
      <c r="BR41" s="184">
        <f t="shared" si="44"/>
        <v>0</v>
      </c>
      <c r="BS41" s="184">
        <f t="shared" si="45"/>
        <v>0</v>
      </c>
      <c r="BT41" s="184">
        <f t="shared" si="46"/>
        <v>0</v>
      </c>
      <c r="BU41" s="184">
        <f t="shared" si="47"/>
        <v>0</v>
      </c>
      <c r="BV41" s="184">
        <f t="shared" si="48"/>
        <v>0</v>
      </c>
    </row>
    <row r="42" spans="1:75" s="185" customFormat="1" ht="24" customHeight="1" x14ac:dyDescent="0.15">
      <c r="A42" s="176"/>
      <c r="B42" s="191"/>
      <c r="C42" s="380"/>
      <c r="D42" s="381"/>
      <c r="E42" s="382"/>
      <c r="F42" s="383"/>
      <c r="G42" s="383"/>
      <c r="H42" s="383"/>
      <c r="I42" s="383"/>
      <c r="J42" s="383"/>
      <c r="K42" s="533"/>
      <c r="L42" s="98"/>
      <c r="M42" s="93"/>
      <c r="N42" s="243"/>
      <c r="O42" s="388"/>
      <c r="P42" s="389"/>
      <c r="Q42" s="390"/>
      <c r="R42" s="188"/>
      <c r="S42" s="102" t="s">
        <v>82</v>
      </c>
      <c r="T42" s="103"/>
      <c r="U42" s="180">
        <f t="shared" si="0"/>
        <v>0</v>
      </c>
      <c r="V42" s="180">
        <f t="shared" si="1"/>
        <v>0</v>
      </c>
      <c r="W42" s="180">
        <f t="shared" si="2"/>
        <v>0</v>
      </c>
      <c r="X42" s="180">
        <f t="shared" si="3"/>
        <v>0</v>
      </c>
      <c r="Y42" s="180">
        <f t="shared" si="4"/>
        <v>0</v>
      </c>
      <c r="Z42" s="180">
        <f t="shared" si="5"/>
        <v>0</v>
      </c>
      <c r="AA42" s="180">
        <f t="shared" si="6"/>
        <v>0</v>
      </c>
      <c r="AB42" s="180">
        <f t="shared" si="7"/>
        <v>0</v>
      </c>
      <c r="AC42" s="181"/>
      <c r="AD42" s="180">
        <f t="shared" si="8"/>
        <v>0</v>
      </c>
      <c r="AE42" s="180">
        <f t="shared" si="9"/>
        <v>0</v>
      </c>
      <c r="AF42" s="180">
        <f t="shared" si="10"/>
        <v>0</v>
      </c>
      <c r="AG42" s="180">
        <f t="shared" si="11"/>
        <v>0</v>
      </c>
      <c r="AH42" s="180">
        <f t="shared" si="12"/>
        <v>0</v>
      </c>
      <c r="AI42" s="180">
        <f t="shared" si="13"/>
        <v>0</v>
      </c>
      <c r="AJ42" s="180">
        <f t="shared" si="14"/>
        <v>0</v>
      </c>
      <c r="AK42" s="180">
        <f t="shared" si="15"/>
        <v>0</v>
      </c>
      <c r="AL42" s="181"/>
      <c r="AM42" s="180">
        <f t="shared" si="16"/>
        <v>0</v>
      </c>
      <c r="AN42" s="180">
        <f t="shared" si="17"/>
        <v>0</v>
      </c>
      <c r="AO42" s="180">
        <f t="shared" si="18"/>
        <v>0</v>
      </c>
      <c r="AP42" s="180">
        <f t="shared" si="19"/>
        <v>0</v>
      </c>
      <c r="AQ42" s="180">
        <f t="shared" si="20"/>
        <v>0</v>
      </c>
      <c r="AR42" s="180">
        <f t="shared" si="21"/>
        <v>0</v>
      </c>
      <c r="AS42" s="180">
        <f t="shared" si="22"/>
        <v>0</v>
      </c>
      <c r="AT42" s="180">
        <f t="shared" si="23"/>
        <v>0</v>
      </c>
      <c r="AU42" s="181"/>
      <c r="AV42" s="180">
        <f t="shared" si="24"/>
        <v>0</v>
      </c>
      <c r="AW42" s="180">
        <f t="shared" si="25"/>
        <v>0</v>
      </c>
      <c r="AX42" s="180">
        <f t="shared" si="26"/>
        <v>0</v>
      </c>
      <c r="AY42" s="180">
        <f t="shared" si="27"/>
        <v>0</v>
      </c>
      <c r="AZ42" s="180">
        <f t="shared" si="28"/>
        <v>0</v>
      </c>
      <c r="BA42" s="180">
        <f t="shared" si="29"/>
        <v>0</v>
      </c>
      <c r="BB42" s="180">
        <f t="shared" si="30"/>
        <v>0</v>
      </c>
      <c r="BC42" s="180">
        <f t="shared" si="31"/>
        <v>0</v>
      </c>
      <c r="BD42" s="180"/>
      <c r="BE42" s="182">
        <f t="shared" si="32"/>
        <v>0</v>
      </c>
      <c r="BF42" s="182">
        <f t="shared" si="33"/>
        <v>0</v>
      </c>
      <c r="BG42" s="182">
        <f t="shared" si="34"/>
        <v>0</v>
      </c>
      <c r="BH42" s="182">
        <f t="shared" si="35"/>
        <v>0</v>
      </c>
      <c r="BI42" s="182">
        <f t="shared" si="36"/>
        <v>0</v>
      </c>
      <c r="BJ42" s="182">
        <f t="shared" si="37"/>
        <v>0</v>
      </c>
      <c r="BK42" s="182">
        <f t="shared" si="38"/>
        <v>0</v>
      </c>
      <c r="BL42" s="182">
        <f t="shared" si="39"/>
        <v>0</v>
      </c>
      <c r="BM42" s="182">
        <f t="shared" si="40"/>
        <v>0</v>
      </c>
      <c r="BN42" s="183"/>
      <c r="BO42" s="184">
        <f t="shared" si="41"/>
        <v>0</v>
      </c>
      <c r="BP42" s="184">
        <f t="shared" si="42"/>
        <v>0</v>
      </c>
      <c r="BQ42" s="184">
        <f t="shared" si="43"/>
        <v>0</v>
      </c>
      <c r="BR42" s="184">
        <f t="shared" si="44"/>
        <v>0</v>
      </c>
      <c r="BS42" s="184">
        <f t="shared" si="45"/>
        <v>0</v>
      </c>
      <c r="BT42" s="184">
        <f t="shared" si="46"/>
        <v>0</v>
      </c>
      <c r="BU42" s="184">
        <f t="shared" si="47"/>
        <v>0</v>
      </c>
      <c r="BV42" s="184">
        <f t="shared" si="48"/>
        <v>0</v>
      </c>
    </row>
    <row r="43" spans="1:75" s="185" customFormat="1" ht="12.75" customHeight="1" x14ac:dyDescent="0.15">
      <c r="A43" s="176"/>
      <c r="B43" s="176"/>
      <c r="C43" s="192"/>
      <c r="D43" s="192"/>
      <c r="E43" s="192"/>
      <c r="F43" s="192"/>
      <c r="G43" s="192"/>
      <c r="H43" s="192"/>
      <c r="I43" s="192"/>
      <c r="J43" s="193"/>
      <c r="K43" s="192"/>
      <c r="L43" s="192"/>
      <c r="M43" s="192"/>
      <c r="N43" s="192"/>
      <c r="O43" s="192"/>
      <c r="P43" s="192"/>
      <c r="Q43" s="192"/>
      <c r="R43" s="192"/>
      <c r="S43" s="194">
        <f>COUNTA($C$15:$C$42)</f>
        <v>0</v>
      </c>
      <c r="T43" s="194"/>
      <c r="U43" s="195">
        <f>SUM(U15:U42)</f>
        <v>0</v>
      </c>
      <c r="V43" s="195">
        <f t="shared" ref="V43:AB43" si="49">SUM(V15:V42)</f>
        <v>0</v>
      </c>
      <c r="W43" s="195">
        <f t="shared" si="49"/>
        <v>0</v>
      </c>
      <c r="X43" s="195">
        <f t="shared" si="49"/>
        <v>0</v>
      </c>
      <c r="Y43" s="195">
        <f t="shared" si="49"/>
        <v>0</v>
      </c>
      <c r="Z43" s="195">
        <f t="shared" si="49"/>
        <v>0</v>
      </c>
      <c r="AA43" s="195">
        <f t="shared" si="49"/>
        <v>0</v>
      </c>
      <c r="AB43" s="195">
        <f t="shared" si="49"/>
        <v>0</v>
      </c>
      <c r="AC43" s="195"/>
      <c r="AD43" s="195">
        <f>SUM(AD15:AD42)</f>
        <v>0</v>
      </c>
      <c r="AE43" s="195">
        <f t="shared" ref="AE43:AK43" si="50">SUM(AE15:AE42)</f>
        <v>0</v>
      </c>
      <c r="AF43" s="195">
        <f t="shared" si="50"/>
        <v>0</v>
      </c>
      <c r="AG43" s="195">
        <f t="shared" si="50"/>
        <v>0</v>
      </c>
      <c r="AH43" s="195">
        <f t="shared" si="50"/>
        <v>0</v>
      </c>
      <c r="AI43" s="195">
        <f t="shared" si="50"/>
        <v>0</v>
      </c>
      <c r="AJ43" s="195">
        <f t="shared" si="50"/>
        <v>0</v>
      </c>
      <c r="AK43" s="195">
        <f t="shared" si="50"/>
        <v>0</v>
      </c>
      <c r="AL43" s="195"/>
      <c r="AM43" s="195">
        <f>SUM(AM15:AM42)</f>
        <v>0</v>
      </c>
      <c r="AN43" s="195">
        <f t="shared" ref="AN43:AT43" si="51">SUM(AN15:AN42)</f>
        <v>0</v>
      </c>
      <c r="AO43" s="195">
        <f t="shared" si="51"/>
        <v>0</v>
      </c>
      <c r="AP43" s="195">
        <f t="shared" si="51"/>
        <v>0</v>
      </c>
      <c r="AQ43" s="195">
        <f t="shared" si="51"/>
        <v>0</v>
      </c>
      <c r="AR43" s="195">
        <f t="shared" si="51"/>
        <v>0</v>
      </c>
      <c r="AS43" s="195">
        <f t="shared" si="51"/>
        <v>0</v>
      </c>
      <c r="AT43" s="195">
        <f t="shared" si="51"/>
        <v>0</v>
      </c>
      <c r="AU43" s="195"/>
      <c r="AV43" s="195">
        <f>SUM(AV15:AV42)</f>
        <v>0</v>
      </c>
      <c r="AW43" s="195">
        <f t="shared" ref="AW43:BC43" si="52">SUM(AW15:AW42)</f>
        <v>0</v>
      </c>
      <c r="AX43" s="195">
        <f t="shared" si="52"/>
        <v>0</v>
      </c>
      <c r="AY43" s="195">
        <f t="shared" si="52"/>
        <v>0</v>
      </c>
      <c r="AZ43" s="195">
        <f t="shared" si="52"/>
        <v>0</v>
      </c>
      <c r="BA43" s="195">
        <f>SUM(BA15:BA42)</f>
        <v>0</v>
      </c>
      <c r="BB43" s="195">
        <f t="shared" si="52"/>
        <v>0</v>
      </c>
      <c r="BC43" s="195">
        <f t="shared" si="52"/>
        <v>0</v>
      </c>
      <c r="BD43" s="196"/>
      <c r="BE43" s="196"/>
      <c r="BF43" s="195">
        <f>SUM(BF15:BF42)</f>
        <v>0</v>
      </c>
      <c r="BG43" s="195">
        <f t="shared" ref="BG43:BM43" si="53">SUM(BG15:BG42)</f>
        <v>0</v>
      </c>
      <c r="BH43" s="195">
        <f t="shared" si="53"/>
        <v>0</v>
      </c>
      <c r="BI43" s="195">
        <f t="shared" si="53"/>
        <v>0</v>
      </c>
      <c r="BJ43" s="195">
        <f t="shared" si="53"/>
        <v>0</v>
      </c>
      <c r="BK43" s="195">
        <f t="shared" si="53"/>
        <v>0</v>
      </c>
      <c r="BL43" s="195">
        <f t="shared" si="53"/>
        <v>0</v>
      </c>
      <c r="BM43" s="195">
        <f t="shared" si="53"/>
        <v>0</v>
      </c>
      <c r="BN43" s="197">
        <f>SUM(U43:BM43)</f>
        <v>0</v>
      </c>
      <c r="BO43" s="198">
        <f t="shared" ref="BO43:BV43" si="54">SUM(BO15:BO42)</f>
        <v>0</v>
      </c>
      <c r="BP43" s="198">
        <f t="shared" si="54"/>
        <v>0</v>
      </c>
      <c r="BQ43" s="198">
        <f t="shared" si="54"/>
        <v>0</v>
      </c>
      <c r="BR43" s="198">
        <f t="shared" si="54"/>
        <v>0</v>
      </c>
      <c r="BS43" s="198">
        <f t="shared" si="54"/>
        <v>0</v>
      </c>
      <c r="BT43" s="198">
        <f t="shared" si="54"/>
        <v>0</v>
      </c>
      <c r="BU43" s="198">
        <f t="shared" si="54"/>
        <v>0</v>
      </c>
      <c r="BV43" s="198">
        <f t="shared" si="54"/>
        <v>0</v>
      </c>
      <c r="BW43" s="199">
        <f>SUM(BO43:BV43)</f>
        <v>0</v>
      </c>
    </row>
    <row r="44" spans="1:75" s="185" customFormat="1" ht="12" customHeight="1" x14ac:dyDescent="0.15">
      <c r="A44" s="176"/>
      <c r="B44" s="534" t="s">
        <v>93</v>
      </c>
      <c r="C44" s="534"/>
      <c r="D44" s="534"/>
      <c r="E44" s="534"/>
      <c r="F44" s="192"/>
      <c r="G44" s="192"/>
      <c r="H44" s="192"/>
      <c r="I44" s="192"/>
      <c r="J44" s="193"/>
      <c r="K44" s="192"/>
      <c r="L44" s="192"/>
      <c r="M44" s="192"/>
      <c r="N44" s="192"/>
      <c r="O44" s="192"/>
      <c r="P44" s="192"/>
      <c r="Q44" s="192"/>
      <c r="R44" s="192"/>
      <c r="S44" s="102" t="s">
        <v>83</v>
      </c>
      <c r="T44" s="103"/>
      <c r="U44" s="200"/>
      <c r="V44" s="200"/>
      <c r="W44" s="200"/>
      <c r="X44" s="200"/>
      <c r="Y44" s="200"/>
      <c r="Z44" s="200"/>
      <c r="AA44" s="200"/>
      <c r="AB44" s="200"/>
      <c r="AC44" s="200"/>
      <c r="AD44" s="200"/>
      <c r="AE44" s="200"/>
      <c r="AF44" s="200"/>
      <c r="AG44" s="200"/>
      <c r="AH44" s="200"/>
      <c r="AI44" s="200"/>
      <c r="AJ44" s="200"/>
      <c r="AK44" s="200"/>
      <c r="AL44" s="200"/>
      <c r="AM44" s="200"/>
      <c r="AN44" s="200"/>
      <c r="AO44" s="200"/>
      <c r="AP44" s="200"/>
      <c r="AQ44" s="200"/>
      <c r="AR44" s="200"/>
      <c r="AS44" s="200"/>
      <c r="AT44" s="200"/>
      <c r="AU44" s="200"/>
      <c r="AV44" s="200"/>
      <c r="AW44" s="200"/>
      <c r="AX44" s="200"/>
      <c r="AY44" s="200"/>
      <c r="AZ44" s="200"/>
      <c r="BA44" s="200"/>
      <c r="BB44" s="200"/>
      <c r="BC44" s="200"/>
      <c r="BD44" s="200"/>
      <c r="BE44" s="200"/>
      <c r="BF44" s="200"/>
      <c r="BG44" s="200"/>
      <c r="BH44" s="200"/>
      <c r="BI44" s="200"/>
      <c r="BJ44" s="200"/>
      <c r="BK44" s="200"/>
      <c r="BL44" s="200"/>
      <c r="BM44" s="200"/>
      <c r="BN44" s="183"/>
      <c r="BO44" s="200"/>
      <c r="BP44" s="200"/>
      <c r="BQ44" s="200"/>
      <c r="BR44" s="200"/>
      <c r="BS44" s="200"/>
      <c r="BT44" s="183"/>
    </row>
    <row r="45" spans="1:75" s="185" customFormat="1" ht="28.5" customHeight="1" x14ac:dyDescent="0.15">
      <c r="A45" s="201"/>
      <c r="B45" s="364" t="s">
        <v>63</v>
      </c>
      <c r="C45" s="364"/>
      <c r="D45" s="364"/>
      <c r="E45" s="364"/>
      <c r="F45" s="364">
        <f>S45</f>
        <v>0</v>
      </c>
      <c r="G45" s="531" t="s">
        <v>14</v>
      </c>
      <c r="H45" s="202" t="s">
        <v>15</v>
      </c>
      <c r="I45" s="203">
        <f>SUM(BO43:BR43)</f>
        <v>0</v>
      </c>
      <c r="J45" s="204" t="s">
        <v>14</v>
      </c>
      <c r="K45" s="205" t="s">
        <v>89</v>
      </c>
      <c r="L45" s="203">
        <f>$BU$43</f>
        <v>0</v>
      </c>
      <c r="M45" s="206" t="s">
        <v>87</v>
      </c>
      <c r="N45" s="526" t="s">
        <v>91</v>
      </c>
      <c r="O45" s="364"/>
      <c r="P45" s="364">
        <f>S43</f>
        <v>0</v>
      </c>
      <c r="Q45" s="529" t="s">
        <v>84</v>
      </c>
      <c r="R45" s="176"/>
      <c r="S45" s="207">
        <f>SUM($N$15:$N$42)</f>
        <v>0</v>
      </c>
      <c r="T45" s="208"/>
      <c r="BN45" s="209"/>
      <c r="BT45" s="209"/>
    </row>
    <row r="46" spans="1:75" s="185" customFormat="1" ht="30" customHeight="1" x14ac:dyDescent="0.15">
      <c r="A46" s="210"/>
      <c r="B46" s="528"/>
      <c r="C46" s="528"/>
      <c r="D46" s="528"/>
      <c r="E46" s="528"/>
      <c r="F46" s="528"/>
      <c r="G46" s="532"/>
      <c r="H46" s="211" t="s">
        <v>88</v>
      </c>
      <c r="I46" s="212">
        <f>SUM(BS43:BT43)</f>
        <v>0</v>
      </c>
      <c r="J46" s="213" t="s">
        <v>87</v>
      </c>
      <c r="K46" s="214" t="s">
        <v>90</v>
      </c>
      <c r="L46" s="215">
        <f>$BV$43</f>
        <v>0</v>
      </c>
      <c r="M46" s="153" t="s">
        <v>16</v>
      </c>
      <c r="N46" s="527"/>
      <c r="O46" s="528"/>
      <c r="P46" s="528"/>
      <c r="Q46" s="530"/>
      <c r="R46" s="146"/>
      <c r="BN46" s="209"/>
      <c r="BT46" s="209"/>
    </row>
    <row r="47" spans="1:75" s="185" customFormat="1" x14ac:dyDescent="0.15">
      <c r="B47" s="216"/>
      <c r="C47" s="103"/>
      <c r="D47" s="103"/>
      <c r="E47" s="103"/>
      <c r="F47" s="103"/>
      <c r="G47" s="103"/>
      <c r="H47" s="103"/>
      <c r="I47" s="103"/>
      <c r="J47" s="103"/>
      <c r="BN47" s="209"/>
      <c r="BT47" s="209"/>
    </row>
    <row r="48" spans="1:75" x14ac:dyDescent="0.15">
      <c r="B48" s="217" t="s">
        <v>138</v>
      </c>
      <c r="C48" s="218"/>
      <c r="D48" s="218"/>
      <c r="E48" s="218"/>
      <c r="F48" s="218"/>
      <c r="G48" s="218"/>
      <c r="H48" s="218"/>
      <c r="I48" s="218"/>
      <c r="J48" s="218"/>
    </row>
    <row r="49" spans="2:10" x14ac:dyDescent="0.15">
      <c r="B49" s="217" t="s">
        <v>125</v>
      </c>
      <c r="C49" s="218"/>
      <c r="D49" s="218">
        <f>$S$43</f>
        <v>0</v>
      </c>
      <c r="E49" s="219" t="s">
        <v>137</v>
      </c>
      <c r="G49" s="218"/>
      <c r="H49" s="218"/>
      <c r="I49" s="218"/>
      <c r="J49" s="218"/>
    </row>
    <row r="50" spans="2:10" x14ac:dyDescent="0.15">
      <c r="B50" s="217" t="s">
        <v>126</v>
      </c>
      <c r="C50" s="218"/>
      <c r="D50" s="218">
        <f>'５月 '!$S$43</f>
        <v>0</v>
      </c>
      <c r="E50" s="219" t="s">
        <v>137</v>
      </c>
      <c r="G50" s="218"/>
      <c r="H50" s="218"/>
      <c r="I50" s="218"/>
      <c r="J50" s="218"/>
    </row>
    <row r="51" spans="2:10" x14ac:dyDescent="0.15">
      <c r="B51" s="217" t="s">
        <v>127</v>
      </c>
      <c r="C51" s="218"/>
      <c r="D51" s="218">
        <f>'６月 '!$S$43</f>
        <v>0</v>
      </c>
      <c r="E51" s="219" t="s">
        <v>136</v>
      </c>
      <c r="G51" s="218"/>
      <c r="H51" s="218"/>
      <c r="I51" s="218"/>
      <c r="J51" s="218"/>
    </row>
    <row r="52" spans="2:10" x14ac:dyDescent="0.15">
      <c r="B52" s="217" t="s">
        <v>128</v>
      </c>
      <c r="C52" s="218"/>
      <c r="D52" s="218">
        <f>'７月'!$S$43</f>
        <v>0</v>
      </c>
      <c r="E52" s="219" t="s">
        <v>136</v>
      </c>
      <c r="G52" s="218"/>
      <c r="H52" s="218"/>
      <c r="I52" s="218"/>
      <c r="J52" s="218"/>
    </row>
    <row r="53" spans="2:10" x14ac:dyDescent="0.15">
      <c r="B53" s="217" t="s">
        <v>129</v>
      </c>
      <c r="D53" s="163">
        <f>'８月 '!$S$43</f>
        <v>0</v>
      </c>
      <c r="E53" s="219" t="s">
        <v>136</v>
      </c>
    </row>
    <row r="54" spans="2:10" x14ac:dyDescent="0.15">
      <c r="B54" s="217" t="s">
        <v>130</v>
      </c>
      <c r="D54" s="163">
        <f>'９月 '!$S$43</f>
        <v>0</v>
      </c>
      <c r="E54" s="219" t="s">
        <v>136</v>
      </c>
      <c r="F54" s="163" t="s">
        <v>139</v>
      </c>
      <c r="G54" s="163">
        <f>SUM(D49:D54)</f>
        <v>0</v>
      </c>
      <c r="H54" s="163" t="s">
        <v>137</v>
      </c>
    </row>
    <row r="55" spans="2:10" x14ac:dyDescent="0.15">
      <c r="B55" s="217" t="s">
        <v>131</v>
      </c>
      <c r="D55" s="163">
        <f>'10月 '!$S$43</f>
        <v>0</v>
      </c>
      <c r="E55" s="219" t="s">
        <v>136</v>
      </c>
    </row>
    <row r="56" spans="2:10" x14ac:dyDescent="0.15">
      <c r="B56" s="217" t="s">
        <v>132</v>
      </c>
      <c r="D56" s="163">
        <f>'11月 '!$S$43</f>
        <v>0</v>
      </c>
      <c r="E56" s="219" t="s">
        <v>136</v>
      </c>
    </row>
    <row r="57" spans="2:10" x14ac:dyDescent="0.15">
      <c r="B57" s="217" t="s">
        <v>133</v>
      </c>
      <c r="D57" s="163">
        <f>'12月'!$S$43</f>
        <v>0</v>
      </c>
      <c r="E57" s="219" t="s">
        <v>136</v>
      </c>
    </row>
    <row r="58" spans="2:10" x14ac:dyDescent="0.15">
      <c r="B58" s="217" t="s">
        <v>134</v>
      </c>
      <c r="D58" s="163">
        <f>'１月'!$S$43</f>
        <v>0</v>
      </c>
      <c r="E58" s="219" t="s">
        <v>136</v>
      </c>
    </row>
    <row r="59" spans="2:10" x14ac:dyDescent="0.15">
      <c r="B59" s="217" t="s">
        <v>135</v>
      </c>
      <c r="D59" s="163">
        <f>'２月'!$S$43</f>
        <v>0</v>
      </c>
      <c r="E59" s="219" t="s">
        <v>136</v>
      </c>
      <c r="F59" s="163" t="s">
        <v>140</v>
      </c>
      <c r="G59" s="163">
        <f>SUM(D55:D59)</f>
        <v>0</v>
      </c>
      <c r="H59" s="163" t="s">
        <v>137</v>
      </c>
    </row>
    <row r="60" spans="2:10" x14ac:dyDescent="0.15">
      <c r="F60" s="163" t="s">
        <v>141</v>
      </c>
      <c r="G60" s="163">
        <f>SUM(G54:G59)</f>
        <v>0</v>
      </c>
      <c r="H60" s="163" t="s">
        <v>137</v>
      </c>
    </row>
  </sheetData>
  <sheetProtection sheet="1" scenarios="1" formatCells="0" formatRows="0" selectLockedCells="1"/>
  <protectedRanges>
    <protectedRange password="CECB" sqref="E13 O13:P13 O14:Q14 B13:D14 E14:J14 G13:I13 K13:N14 O15:P42" name="範囲1_2_1"/>
    <protectedRange password="CECB" sqref="B4 B6 B7:E9 R12 B11:Q11 K6:K9 L7:L9" name="範囲1_1_1_2"/>
    <protectedRange password="CECB" sqref="B12:Q12" name="範囲1_1_1_1_1"/>
  </protectedRanges>
  <mergeCells count="166">
    <mergeCell ref="B4:Q4"/>
    <mergeCell ref="B6:C6"/>
    <mergeCell ref="D6:J6"/>
    <mergeCell ref="B7:C9"/>
    <mergeCell ref="D7:E7"/>
    <mergeCell ref="F7:J7"/>
    <mergeCell ref="D8:E8"/>
    <mergeCell ref="F8:J8"/>
    <mergeCell ref="K8:L9"/>
    <mergeCell ref="M8:M9"/>
    <mergeCell ref="N8:Q9"/>
    <mergeCell ref="K6:L7"/>
    <mergeCell ref="M6:Q7"/>
    <mergeCell ref="BB9:BB12"/>
    <mergeCell ref="BC9:BC12"/>
    <mergeCell ref="AR8:AR12"/>
    <mergeCell ref="AS8:AS12"/>
    <mergeCell ref="AT8:AT12"/>
    <mergeCell ref="BN8:BN12"/>
    <mergeCell ref="D9:E9"/>
    <mergeCell ref="F9:J9"/>
    <mergeCell ref="AV9:AV12"/>
    <mergeCell ref="AW9:AW12"/>
    <mergeCell ref="AM8:AM12"/>
    <mergeCell ref="AN8:AN12"/>
    <mergeCell ref="AO8:AO12"/>
    <mergeCell ref="AP8:AP12"/>
    <mergeCell ref="AQ8:AQ12"/>
    <mergeCell ref="Z11:Z12"/>
    <mergeCell ref="AA11:AA12"/>
    <mergeCell ref="AB11:AB12"/>
    <mergeCell ref="P11:Q11"/>
    <mergeCell ref="BE9:BE12"/>
    <mergeCell ref="O13:Q14"/>
    <mergeCell ref="BU11:BU14"/>
    <mergeCell ref="BV11:BV14"/>
    <mergeCell ref="B12:Q12"/>
    <mergeCell ref="B13:B14"/>
    <mergeCell ref="C13:D14"/>
    <mergeCell ref="E13:K14"/>
    <mergeCell ref="L13:L14"/>
    <mergeCell ref="M13:N13"/>
    <mergeCell ref="AJ11:AJ12"/>
    <mergeCell ref="AK11:AK12"/>
    <mergeCell ref="BO11:BO14"/>
    <mergeCell ref="BP11:BP14"/>
    <mergeCell ref="BQ11:BQ14"/>
    <mergeCell ref="BR11:BR14"/>
    <mergeCell ref="AD11:AD12"/>
    <mergeCell ref="AE11:AE12"/>
    <mergeCell ref="AF11:AF12"/>
    <mergeCell ref="AG11:AG12"/>
    <mergeCell ref="AH11:AH12"/>
    <mergeCell ref="AI11:AI12"/>
    <mergeCell ref="BL9:BL12"/>
    <mergeCell ref="BM9:BM12"/>
    <mergeCell ref="B11:O11"/>
    <mergeCell ref="C15:D15"/>
    <mergeCell ref="E15:K15"/>
    <mergeCell ref="O15:Q15"/>
    <mergeCell ref="C16:D16"/>
    <mergeCell ref="E16:K16"/>
    <mergeCell ref="O16:Q16"/>
    <mergeCell ref="BS11:BS14"/>
    <mergeCell ref="BT11:BT14"/>
    <mergeCell ref="S11:S14"/>
    <mergeCell ref="U11:U12"/>
    <mergeCell ref="V11:V12"/>
    <mergeCell ref="W11:W12"/>
    <mergeCell ref="X11:X12"/>
    <mergeCell ref="Y11:Y12"/>
    <mergeCell ref="BF9:BF12"/>
    <mergeCell ref="BG9:BG12"/>
    <mergeCell ref="BH9:BH12"/>
    <mergeCell ref="BI9:BI12"/>
    <mergeCell ref="BJ9:BJ12"/>
    <mergeCell ref="BK9:BK12"/>
    <mergeCell ref="AX9:AX12"/>
    <mergeCell ref="AY9:AY12"/>
    <mergeCell ref="AZ9:AZ12"/>
    <mergeCell ref="BA9:BA12"/>
    <mergeCell ref="C19:D19"/>
    <mergeCell ref="E19:K19"/>
    <mergeCell ref="O19:Q19"/>
    <mergeCell ref="C20:D20"/>
    <mergeCell ref="E20:K20"/>
    <mergeCell ref="O20:Q20"/>
    <mergeCell ref="C17:D17"/>
    <mergeCell ref="E17:K17"/>
    <mergeCell ref="O17:Q17"/>
    <mergeCell ref="C18:D18"/>
    <mergeCell ref="E18:K18"/>
    <mergeCell ref="O18:Q18"/>
    <mergeCell ref="C23:D23"/>
    <mergeCell ref="E23:K23"/>
    <mergeCell ref="O23:Q23"/>
    <mergeCell ref="C24:D24"/>
    <mergeCell ref="E24:K24"/>
    <mergeCell ref="O24:Q24"/>
    <mergeCell ref="C21:D21"/>
    <mergeCell ref="E21:K21"/>
    <mergeCell ref="O21:Q21"/>
    <mergeCell ref="C22:D22"/>
    <mergeCell ref="E22:K22"/>
    <mergeCell ref="O22:Q22"/>
    <mergeCell ref="C27:D27"/>
    <mergeCell ref="E27:K27"/>
    <mergeCell ref="O27:Q27"/>
    <mergeCell ref="C28:D28"/>
    <mergeCell ref="E28:K28"/>
    <mergeCell ref="O28:Q28"/>
    <mergeCell ref="C25:D25"/>
    <mergeCell ref="E25:K25"/>
    <mergeCell ref="O25:Q25"/>
    <mergeCell ref="C26:D26"/>
    <mergeCell ref="E26:K26"/>
    <mergeCell ref="O26:Q26"/>
    <mergeCell ref="C31:D31"/>
    <mergeCell ref="E31:K31"/>
    <mergeCell ref="O31:Q31"/>
    <mergeCell ref="C32:D32"/>
    <mergeCell ref="E32:K32"/>
    <mergeCell ref="O32:Q32"/>
    <mergeCell ref="C29:D29"/>
    <mergeCell ref="E29:K29"/>
    <mergeCell ref="O29:Q29"/>
    <mergeCell ref="C30:D30"/>
    <mergeCell ref="E30:K30"/>
    <mergeCell ref="O30:Q30"/>
    <mergeCell ref="C35:D35"/>
    <mergeCell ref="E35:K35"/>
    <mergeCell ref="O35:Q35"/>
    <mergeCell ref="C36:D36"/>
    <mergeCell ref="E36:K36"/>
    <mergeCell ref="O36:Q36"/>
    <mergeCell ref="C33:D33"/>
    <mergeCell ref="E33:K33"/>
    <mergeCell ref="O33:Q33"/>
    <mergeCell ref="C34:D34"/>
    <mergeCell ref="E34:K34"/>
    <mergeCell ref="O34:Q34"/>
    <mergeCell ref="C39:D39"/>
    <mergeCell ref="E39:K39"/>
    <mergeCell ref="O39:Q39"/>
    <mergeCell ref="C37:D37"/>
    <mergeCell ref="E37:K37"/>
    <mergeCell ref="O37:Q37"/>
    <mergeCell ref="C38:D38"/>
    <mergeCell ref="E38:K38"/>
    <mergeCell ref="O38:Q38"/>
    <mergeCell ref="N45:O46"/>
    <mergeCell ref="P45:P46"/>
    <mergeCell ref="Q45:Q46"/>
    <mergeCell ref="B45:E46"/>
    <mergeCell ref="F45:F46"/>
    <mergeCell ref="G45:G46"/>
    <mergeCell ref="C40:D40"/>
    <mergeCell ref="E40:K40"/>
    <mergeCell ref="O40:Q40"/>
    <mergeCell ref="B44:E44"/>
    <mergeCell ref="C41:D41"/>
    <mergeCell ref="E41:K41"/>
    <mergeCell ref="O41:Q41"/>
    <mergeCell ref="C42:D42"/>
    <mergeCell ref="E42:K42"/>
    <mergeCell ref="O42:Q42"/>
  </mergeCells>
  <phoneticPr fontId="10"/>
  <conditionalFormatting sqref="M40:M42">
    <cfRule type="cellIs" dxfId="256" priority="48" stopIfTrue="1" operator="between">
      <formula>"①"</formula>
      <formula>"⑧"</formula>
    </cfRule>
  </conditionalFormatting>
  <conditionalFormatting sqref="M28">
    <cfRule type="cellIs" dxfId="255" priority="20" stopIfTrue="1" operator="between">
      <formula>"①"</formula>
      <formula>"⑧"</formula>
    </cfRule>
    <cfRule type="cellIs" dxfId="254" priority="21" stopIfTrue="1" operator="equal">
      <formula>"①+②③"</formula>
    </cfRule>
  </conditionalFormatting>
  <conditionalFormatting sqref="M25:M27">
    <cfRule type="cellIs" dxfId="253" priority="18" stopIfTrue="1" operator="between">
      <formula>"①"</formula>
      <formula>"⑧"</formula>
    </cfRule>
    <cfRule type="cellIs" dxfId="252" priority="19" stopIfTrue="1" operator="equal">
      <formula>"①+②③"</formula>
    </cfRule>
  </conditionalFormatting>
  <conditionalFormatting sqref="M29">
    <cfRule type="cellIs" dxfId="251" priority="16" stopIfTrue="1" operator="between">
      <formula>"①"</formula>
      <formula>"⑧"</formula>
    </cfRule>
    <cfRule type="cellIs" dxfId="250" priority="17" stopIfTrue="1" operator="equal">
      <formula>"①+②③"</formula>
    </cfRule>
  </conditionalFormatting>
  <conditionalFormatting sqref="M33">
    <cfRule type="cellIs" dxfId="249" priority="14" stopIfTrue="1" operator="between">
      <formula>"①"</formula>
      <formula>"⑧"</formula>
    </cfRule>
    <cfRule type="cellIs" dxfId="248" priority="15" stopIfTrue="1" operator="equal">
      <formula>"①+②③"</formula>
    </cfRule>
  </conditionalFormatting>
  <conditionalFormatting sqref="M30:M32">
    <cfRule type="cellIs" dxfId="247" priority="12" stopIfTrue="1" operator="between">
      <formula>"①"</formula>
      <formula>"⑧"</formula>
    </cfRule>
    <cfRule type="cellIs" dxfId="246" priority="13" stopIfTrue="1" operator="equal">
      <formula>"①+②③"</formula>
    </cfRule>
  </conditionalFormatting>
  <conditionalFormatting sqref="M34">
    <cfRule type="cellIs" dxfId="245" priority="10" stopIfTrue="1" operator="between">
      <formula>"①"</formula>
      <formula>"⑧"</formula>
    </cfRule>
    <cfRule type="cellIs" dxfId="244" priority="11" stopIfTrue="1" operator="equal">
      <formula>"①+②③"</formula>
    </cfRule>
  </conditionalFormatting>
  <conditionalFormatting sqref="M38">
    <cfRule type="cellIs" dxfId="243" priority="8" stopIfTrue="1" operator="between">
      <formula>"①"</formula>
      <formula>"⑧"</formula>
    </cfRule>
    <cfRule type="cellIs" dxfId="242" priority="9" stopIfTrue="1" operator="equal">
      <formula>"①+②③"</formula>
    </cfRule>
  </conditionalFormatting>
  <conditionalFormatting sqref="M35:M37">
    <cfRule type="cellIs" dxfId="241" priority="6" stopIfTrue="1" operator="between">
      <formula>"①"</formula>
      <formula>"⑧"</formula>
    </cfRule>
    <cfRule type="cellIs" dxfId="240" priority="7" stopIfTrue="1" operator="equal">
      <formula>"①+②③"</formula>
    </cfRule>
  </conditionalFormatting>
  <conditionalFormatting sqref="M39">
    <cfRule type="cellIs" dxfId="239" priority="4" stopIfTrue="1" operator="between">
      <formula>"①"</formula>
      <formula>"⑧"</formula>
    </cfRule>
    <cfRule type="cellIs" dxfId="238" priority="5" stopIfTrue="1" operator="equal">
      <formula>"①+②③"</formula>
    </cfRule>
  </conditionalFormatting>
  <conditionalFormatting sqref="M15:M24">
    <cfRule type="cellIs" dxfId="237" priority="1" stopIfTrue="1" operator="between">
      <formula>"①"</formula>
      <formula>"⑧"</formula>
    </cfRule>
  </conditionalFormatting>
  <pageMargins left="0.7" right="0.7" top="0.75" bottom="0.75" header="0.3" footer="0.3"/>
  <pageSetup paperSize="9" scale="75" orientation="portrait" r:id="rId1"/>
  <rowBreaks count="1" manualBreakCount="1">
    <brk id="46" max="16383" man="1"/>
  </rowBreaks>
  <colBreaks count="2" manualBreakCount="2">
    <brk id="17" max="45" man="1"/>
    <brk id="47" max="1048575" man="1"/>
  </colBreaks>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W60"/>
  <sheetViews>
    <sheetView view="pageBreakPreview" topLeftCell="A11" zoomScaleNormal="70" zoomScaleSheetLayoutView="100" workbookViewId="0">
      <selection activeCell="C15" sqref="C15:N22"/>
    </sheetView>
  </sheetViews>
  <sheetFormatPr defaultRowHeight="13.5" x14ac:dyDescent="0.15"/>
  <cols>
    <col min="1" max="1" width="1" style="163" customWidth="1"/>
    <col min="2" max="2" width="4.625" style="163" customWidth="1"/>
    <col min="3" max="3" width="2.125" style="163" customWidth="1"/>
    <col min="4" max="4" width="6.5" style="163" customWidth="1"/>
    <col min="5" max="5" width="1.875" style="163" customWidth="1"/>
    <col min="6" max="6" width="7.625" style="163" customWidth="1"/>
    <col min="7" max="7" width="4.625" style="163" customWidth="1"/>
    <col min="8" max="8" width="10.625" style="163" customWidth="1"/>
    <col min="9" max="9" width="7.625" style="163" customWidth="1"/>
    <col min="10" max="10" width="3.375" style="163" customWidth="1"/>
    <col min="11" max="11" width="12.625" style="163" customWidth="1"/>
    <col min="12" max="12" width="13.25" style="163" customWidth="1"/>
    <col min="13" max="14" width="8.5" style="163" customWidth="1"/>
    <col min="15" max="17" width="6.25" style="163" customWidth="1"/>
    <col min="18" max="18" width="2.5" style="163" customWidth="1"/>
    <col min="19" max="19" width="11.625" style="163" customWidth="1"/>
    <col min="20" max="20" width="8.875" style="163" customWidth="1"/>
    <col min="21" max="28" width="4.5" style="163" customWidth="1"/>
    <col min="29" max="57" width="3.75" style="163" customWidth="1"/>
    <col min="58" max="65" width="4.75" style="163" customWidth="1"/>
    <col min="66" max="66" width="6.5" style="164" customWidth="1"/>
    <col min="67" max="71" width="3.75" style="163" customWidth="1"/>
    <col min="72" max="72" width="4" style="164" customWidth="1"/>
    <col min="73" max="73" width="2.875" style="163" customWidth="1"/>
    <col min="74" max="74" width="3.625" style="163" customWidth="1"/>
    <col min="75" max="256" width="9" style="163"/>
    <col min="257" max="257" width="1" style="163" customWidth="1"/>
    <col min="258" max="258" width="4.625" style="163" customWidth="1"/>
    <col min="259" max="259" width="2.125" style="163" customWidth="1"/>
    <col min="260" max="260" width="6.5" style="163" customWidth="1"/>
    <col min="261" max="261" width="1.875" style="163" customWidth="1"/>
    <col min="262" max="262" width="7.625" style="163" customWidth="1"/>
    <col min="263" max="263" width="4.625" style="163" customWidth="1"/>
    <col min="264" max="264" width="10.625" style="163" customWidth="1"/>
    <col min="265" max="265" width="7.625" style="163" customWidth="1"/>
    <col min="266" max="266" width="3.375" style="163" customWidth="1"/>
    <col min="267" max="267" width="12.625" style="163" customWidth="1"/>
    <col min="268" max="268" width="13.25" style="163" customWidth="1"/>
    <col min="269" max="270" width="8.5" style="163" customWidth="1"/>
    <col min="271" max="273" width="5.875" style="163" customWidth="1"/>
    <col min="274" max="274" width="1.375" style="163" customWidth="1"/>
    <col min="275" max="276" width="18.125" style="163" customWidth="1"/>
    <col min="277" max="284" width="5.625" style="163" customWidth="1"/>
    <col min="285" max="313" width="3.75" style="163" customWidth="1"/>
    <col min="314" max="321" width="4.75" style="163" customWidth="1"/>
    <col min="322" max="322" width="6.5" style="163" customWidth="1"/>
    <col min="323" max="327" width="3.75" style="163" customWidth="1"/>
    <col min="328" max="328" width="4" style="163" customWidth="1"/>
    <col min="329" max="329" width="2.875" style="163" customWidth="1"/>
    <col min="330" max="330" width="3.625" style="163" customWidth="1"/>
    <col min="331" max="512" width="9" style="163"/>
    <col min="513" max="513" width="1" style="163" customWidth="1"/>
    <col min="514" max="514" width="4.625" style="163" customWidth="1"/>
    <col min="515" max="515" width="2.125" style="163" customWidth="1"/>
    <col min="516" max="516" width="6.5" style="163" customWidth="1"/>
    <col min="517" max="517" width="1.875" style="163" customWidth="1"/>
    <col min="518" max="518" width="7.625" style="163" customWidth="1"/>
    <col min="519" max="519" width="4.625" style="163" customWidth="1"/>
    <col min="520" max="520" width="10.625" style="163" customWidth="1"/>
    <col min="521" max="521" width="7.625" style="163" customWidth="1"/>
    <col min="522" max="522" width="3.375" style="163" customWidth="1"/>
    <col min="523" max="523" width="12.625" style="163" customWidth="1"/>
    <col min="524" max="524" width="13.25" style="163" customWidth="1"/>
    <col min="525" max="526" width="8.5" style="163" customWidth="1"/>
    <col min="527" max="529" width="5.875" style="163" customWidth="1"/>
    <col min="530" max="530" width="1.375" style="163" customWidth="1"/>
    <col min="531" max="532" width="18.125" style="163" customWidth="1"/>
    <col min="533" max="540" width="5.625" style="163" customWidth="1"/>
    <col min="541" max="569" width="3.75" style="163" customWidth="1"/>
    <col min="570" max="577" width="4.75" style="163" customWidth="1"/>
    <col min="578" max="578" width="6.5" style="163" customWidth="1"/>
    <col min="579" max="583" width="3.75" style="163" customWidth="1"/>
    <col min="584" max="584" width="4" style="163" customWidth="1"/>
    <col min="585" max="585" width="2.875" style="163" customWidth="1"/>
    <col min="586" max="586" width="3.625" style="163" customWidth="1"/>
    <col min="587" max="768" width="9" style="163"/>
    <col min="769" max="769" width="1" style="163" customWidth="1"/>
    <col min="770" max="770" width="4.625" style="163" customWidth="1"/>
    <col min="771" max="771" width="2.125" style="163" customWidth="1"/>
    <col min="772" max="772" width="6.5" style="163" customWidth="1"/>
    <col min="773" max="773" width="1.875" style="163" customWidth="1"/>
    <col min="774" max="774" width="7.625" style="163" customWidth="1"/>
    <col min="775" max="775" width="4.625" style="163" customWidth="1"/>
    <col min="776" max="776" width="10.625" style="163" customWidth="1"/>
    <col min="777" max="777" width="7.625" style="163" customWidth="1"/>
    <col min="778" max="778" width="3.375" style="163" customWidth="1"/>
    <col min="779" max="779" width="12.625" style="163" customWidth="1"/>
    <col min="780" max="780" width="13.25" style="163" customWidth="1"/>
    <col min="781" max="782" width="8.5" style="163" customWidth="1"/>
    <col min="783" max="785" width="5.875" style="163" customWidth="1"/>
    <col min="786" max="786" width="1.375" style="163" customWidth="1"/>
    <col min="787" max="788" width="18.125" style="163" customWidth="1"/>
    <col min="789" max="796" width="5.625" style="163" customWidth="1"/>
    <col min="797" max="825" width="3.75" style="163" customWidth="1"/>
    <col min="826" max="833" width="4.75" style="163" customWidth="1"/>
    <col min="834" max="834" width="6.5" style="163" customWidth="1"/>
    <col min="835" max="839" width="3.75" style="163" customWidth="1"/>
    <col min="840" max="840" width="4" style="163" customWidth="1"/>
    <col min="841" max="841" width="2.875" style="163" customWidth="1"/>
    <col min="842" max="842" width="3.625" style="163" customWidth="1"/>
    <col min="843" max="1024" width="9" style="163"/>
    <col min="1025" max="1025" width="1" style="163" customWidth="1"/>
    <col min="1026" max="1026" width="4.625" style="163" customWidth="1"/>
    <col min="1027" max="1027" width="2.125" style="163" customWidth="1"/>
    <col min="1028" max="1028" width="6.5" style="163" customWidth="1"/>
    <col min="1029" max="1029" width="1.875" style="163" customWidth="1"/>
    <col min="1030" max="1030" width="7.625" style="163" customWidth="1"/>
    <col min="1031" max="1031" width="4.625" style="163" customWidth="1"/>
    <col min="1032" max="1032" width="10.625" style="163" customWidth="1"/>
    <col min="1033" max="1033" width="7.625" style="163" customWidth="1"/>
    <col min="1034" max="1034" width="3.375" style="163" customWidth="1"/>
    <col min="1035" max="1035" width="12.625" style="163" customWidth="1"/>
    <col min="1036" max="1036" width="13.25" style="163" customWidth="1"/>
    <col min="1037" max="1038" width="8.5" style="163" customWidth="1"/>
    <col min="1039" max="1041" width="5.875" style="163" customWidth="1"/>
    <col min="1042" max="1042" width="1.375" style="163" customWidth="1"/>
    <col min="1043" max="1044" width="18.125" style="163" customWidth="1"/>
    <col min="1045" max="1052" width="5.625" style="163" customWidth="1"/>
    <col min="1053" max="1081" width="3.75" style="163" customWidth="1"/>
    <col min="1082" max="1089" width="4.75" style="163" customWidth="1"/>
    <col min="1090" max="1090" width="6.5" style="163" customWidth="1"/>
    <col min="1091" max="1095" width="3.75" style="163" customWidth="1"/>
    <col min="1096" max="1096" width="4" style="163" customWidth="1"/>
    <col min="1097" max="1097" width="2.875" style="163" customWidth="1"/>
    <col min="1098" max="1098" width="3.625" style="163" customWidth="1"/>
    <col min="1099" max="1280" width="9" style="163"/>
    <col min="1281" max="1281" width="1" style="163" customWidth="1"/>
    <col min="1282" max="1282" width="4.625" style="163" customWidth="1"/>
    <col min="1283" max="1283" width="2.125" style="163" customWidth="1"/>
    <col min="1284" max="1284" width="6.5" style="163" customWidth="1"/>
    <col min="1285" max="1285" width="1.875" style="163" customWidth="1"/>
    <col min="1286" max="1286" width="7.625" style="163" customWidth="1"/>
    <col min="1287" max="1287" width="4.625" style="163" customWidth="1"/>
    <col min="1288" max="1288" width="10.625" style="163" customWidth="1"/>
    <col min="1289" max="1289" width="7.625" style="163" customWidth="1"/>
    <col min="1290" max="1290" width="3.375" style="163" customWidth="1"/>
    <col min="1291" max="1291" width="12.625" style="163" customWidth="1"/>
    <col min="1292" max="1292" width="13.25" style="163" customWidth="1"/>
    <col min="1293" max="1294" width="8.5" style="163" customWidth="1"/>
    <col min="1295" max="1297" width="5.875" style="163" customWidth="1"/>
    <col min="1298" max="1298" width="1.375" style="163" customWidth="1"/>
    <col min="1299" max="1300" width="18.125" style="163" customWidth="1"/>
    <col min="1301" max="1308" width="5.625" style="163" customWidth="1"/>
    <col min="1309" max="1337" width="3.75" style="163" customWidth="1"/>
    <col min="1338" max="1345" width="4.75" style="163" customWidth="1"/>
    <col min="1346" max="1346" width="6.5" style="163" customWidth="1"/>
    <col min="1347" max="1351" width="3.75" style="163" customWidth="1"/>
    <col min="1352" max="1352" width="4" style="163" customWidth="1"/>
    <col min="1353" max="1353" width="2.875" style="163" customWidth="1"/>
    <col min="1354" max="1354" width="3.625" style="163" customWidth="1"/>
    <col min="1355" max="1536" width="9" style="163"/>
    <col min="1537" max="1537" width="1" style="163" customWidth="1"/>
    <col min="1538" max="1538" width="4.625" style="163" customWidth="1"/>
    <col min="1539" max="1539" width="2.125" style="163" customWidth="1"/>
    <col min="1540" max="1540" width="6.5" style="163" customWidth="1"/>
    <col min="1541" max="1541" width="1.875" style="163" customWidth="1"/>
    <col min="1542" max="1542" width="7.625" style="163" customWidth="1"/>
    <col min="1543" max="1543" width="4.625" style="163" customWidth="1"/>
    <col min="1544" max="1544" width="10.625" style="163" customWidth="1"/>
    <col min="1545" max="1545" width="7.625" style="163" customWidth="1"/>
    <col min="1546" max="1546" width="3.375" style="163" customWidth="1"/>
    <col min="1547" max="1547" width="12.625" style="163" customWidth="1"/>
    <col min="1548" max="1548" width="13.25" style="163" customWidth="1"/>
    <col min="1549" max="1550" width="8.5" style="163" customWidth="1"/>
    <col min="1551" max="1553" width="5.875" style="163" customWidth="1"/>
    <col min="1554" max="1554" width="1.375" style="163" customWidth="1"/>
    <col min="1555" max="1556" width="18.125" style="163" customWidth="1"/>
    <col min="1557" max="1564" width="5.625" style="163" customWidth="1"/>
    <col min="1565" max="1593" width="3.75" style="163" customWidth="1"/>
    <col min="1594" max="1601" width="4.75" style="163" customWidth="1"/>
    <col min="1602" max="1602" width="6.5" style="163" customWidth="1"/>
    <col min="1603" max="1607" width="3.75" style="163" customWidth="1"/>
    <col min="1608" max="1608" width="4" style="163" customWidth="1"/>
    <col min="1609" max="1609" width="2.875" style="163" customWidth="1"/>
    <col min="1610" max="1610" width="3.625" style="163" customWidth="1"/>
    <col min="1611" max="1792" width="9" style="163"/>
    <col min="1793" max="1793" width="1" style="163" customWidth="1"/>
    <col min="1794" max="1794" width="4.625" style="163" customWidth="1"/>
    <col min="1795" max="1795" width="2.125" style="163" customWidth="1"/>
    <col min="1796" max="1796" width="6.5" style="163" customWidth="1"/>
    <col min="1797" max="1797" width="1.875" style="163" customWidth="1"/>
    <col min="1798" max="1798" width="7.625" style="163" customWidth="1"/>
    <col min="1799" max="1799" width="4.625" style="163" customWidth="1"/>
    <col min="1800" max="1800" width="10.625" style="163" customWidth="1"/>
    <col min="1801" max="1801" width="7.625" style="163" customWidth="1"/>
    <col min="1802" max="1802" width="3.375" style="163" customWidth="1"/>
    <col min="1803" max="1803" width="12.625" style="163" customWidth="1"/>
    <col min="1804" max="1804" width="13.25" style="163" customWidth="1"/>
    <col min="1805" max="1806" width="8.5" style="163" customWidth="1"/>
    <col min="1807" max="1809" width="5.875" style="163" customWidth="1"/>
    <col min="1810" max="1810" width="1.375" style="163" customWidth="1"/>
    <col min="1811" max="1812" width="18.125" style="163" customWidth="1"/>
    <col min="1813" max="1820" width="5.625" style="163" customWidth="1"/>
    <col min="1821" max="1849" width="3.75" style="163" customWidth="1"/>
    <col min="1850" max="1857" width="4.75" style="163" customWidth="1"/>
    <col min="1858" max="1858" width="6.5" style="163" customWidth="1"/>
    <col min="1859" max="1863" width="3.75" style="163" customWidth="1"/>
    <col min="1864" max="1864" width="4" style="163" customWidth="1"/>
    <col min="1865" max="1865" width="2.875" style="163" customWidth="1"/>
    <col min="1866" max="1866" width="3.625" style="163" customWidth="1"/>
    <col min="1867" max="2048" width="9" style="163"/>
    <col min="2049" max="2049" width="1" style="163" customWidth="1"/>
    <col min="2050" max="2050" width="4.625" style="163" customWidth="1"/>
    <col min="2051" max="2051" width="2.125" style="163" customWidth="1"/>
    <col min="2052" max="2052" width="6.5" style="163" customWidth="1"/>
    <col min="2053" max="2053" width="1.875" style="163" customWidth="1"/>
    <col min="2054" max="2054" width="7.625" style="163" customWidth="1"/>
    <col min="2055" max="2055" width="4.625" style="163" customWidth="1"/>
    <col min="2056" max="2056" width="10.625" style="163" customWidth="1"/>
    <col min="2057" max="2057" width="7.625" style="163" customWidth="1"/>
    <col min="2058" max="2058" width="3.375" style="163" customWidth="1"/>
    <col min="2059" max="2059" width="12.625" style="163" customWidth="1"/>
    <col min="2060" max="2060" width="13.25" style="163" customWidth="1"/>
    <col min="2061" max="2062" width="8.5" style="163" customWidth="1"/>
    <col min="2063" max="2065" width="5.875" style="163" customWidth="1"/>
    <col min="2066" max="2066" width="1.375" style="163" customWidth="1"/>
    <col min="2067" max="2068" width="18.125" style="163" customWidth="1"/>
    <col min="2069" max="2076" width="5.625" style="163" customWidth="1"/>
    <col min="2077" max="2105" width="3.75" style="163" customWidth="1"/>
    <col min="2106" max="2113" width="4.75" style="163" customWidth="1"/>
    <col min="2114" max="2114" width="6.5" style="163" customWidth="1"/>
    <col min="2115" max="2119" width="3.75" style="163" customWidth="1"/>
    <col min="2120" max="2120" width="4" style="163" customWidth="1"/>
    <col min="2121" max="2121" width="2.875" style="163" customWidth="1"/>
    <col min="2122" max="2122" width="3.625" style="163" customWidth="1"/>
    <col min="2123" max="2304" width="9" style="163"/>
    <col min="2305" max="2305" width="1" style="163" customWidth="1"/>
    <col min="2306" max="2306" width="4.625" style="163" customWidth="1"/>
    <col min="2307" max="2307" width="2.125" style="163" customWidth="1"/>
    <col min="2308" max="2308" width="6.5" style="163" customWidth="1"/>
    <col min="2309" max="2309" width="1.875" style="163" customWidth="1"/>
    <col min="2310" max="2310" width="7.625" style="163" customWidth="1"/>
    <col min="2311" max="2311" width="4.625" style="163" customWidth="1"/>
    <col min="2312" max="2312" width="10.625" style="163" customWidth="1"/>
    <col min="2313" max="2313" width="7.625" style="163" customWidth="1"/>
    <col min="2314" max="2314" width="3.375" style="163" customWidth="1"/>
    <col min="2315" max="2315" width="12.625" style="163" customWidth="1"/>
    <col min="2316" max="2316" width="13.25" style="163" customWidth="1"/>
    <col min="2317" max="2318" width="8.5" style="163" customWidth="1"/>
    <col min="2319" max="2321" width="5.875" style="163" customWidth="1"/>
    <col min="2322" max="2322" width="1.375" style="163" customWidth="1"/>
    <col min="2323" max="2324" width="18.125" style="163" customWidth="1"/>
    <col min="2325" max="2332" width="5.625" style="163" customWidth="1"/>
    <col min="2333" max="2361" width="3.75" style="163" customWidth="1"/>
    <col min="2362" max="2369" width="4.75" style="163" customWidth="1"/>
    <col min="2370" max="2370" width="6.5" style="163" customWidth="1"/>
    <col min="2371" max="2375" width="3.75" style="163" customWidth="1"/>
    <col min="2376" max="2376" width="4" style="163" customWidth="1"/>
    <col min="2377" max="2377" width="2.875" style="163" customWidth="1"/>
    <col min="2378" max="2378" width="3.625" style="163" customWidth="1"/>
    <col min="2379" max="2560" width="9" style="163"/>
    <col min="2561" max="2561" width="1" style="163" customWidth="1"/>
    <col min="2562" max="2562" width="4.625" style="163" customWidth="1"/>
    <col min="2563" max="2563" width="2.125" style="163" customWidth="1"/>
    <col min="2564" max="2564" width="6.5" style="163" customWidth="1"/>
    <col min="2565" max="2565" width="1.875" style="163" customWidth="1"/>
    <col min="2566" max="2566" width="7.625" style="163" customWidth="1"/>
    <col min="2567" max="2567" width="4.625" style="163" customWidth="1"/>
    <col min="2568" max="2568" width="10.625" style="163" customWidth="1"/>
    <col min="2569" max="2569" width="7.625" style="163" customWidth="1"/>
    <col min="2570" max="2570" width="3.375" style="163" customWidth="1"/>
    <col min="2571" max="2571" width="12.625" style="163" customWidth="1"/>
    <col min="2572" max="2572" width="13.25" style="163" customWidth="1"/>
    <col min="2573" max="2574" width="8.5" style="163" customWidth="1"/>
    <col min="2575" max="2577" width="5.875" style="163" customWidth="1"/>
    <col min="2578" max="2578" width="1.375" style="163" customWidth="1"/>
    <col min="2579" max="2580" width="18.125" style="163" customWidth="1"/>
    <col min="2581" max="2588" width="5.625" style="163" customWidth="1"/>
    <col min="2589" max="2617" width="3.75" style="163" customWidth="1"/>
    <col min="2618" max="2625" width="4.75" style="163" customWidth="1"/>
    <col min="2626" max="2626" width="6.5" style="163" customWidth="1"/>
    <col min="2627" max="2631" width="3.75" style="163" customWidth="1"/>
    <col min="2632" max="2632" width="4" style="163" customWidth="1"/>
    <col min="2633" max="2633" width="2.875" style="163" customWidth="1"/>
    <col min="2634" max="2634" width="3.625" style="163" customWidth="1"/>
    <col min="2635" max="2816" width="9" style="163"/>
    <col min="2817" max="2817" width="1" style="163" customWidth="1"/>
    <col min="2818" max="2818" width="4.625" style="163" customWidth="1"/>
    <col min="2819" max="2819" width="2.125" style="163" customWidth="1"/>
    <col min="2820" max="2820" width="6.5" style="163" customWidth="1"/>
    <col min="2821" max="2821" width="1.875" style="163" customWidth="1"/>
    <col min="2822" max="2822" width="7.625" style="163" customWidth="1"/>
    <col min="2823" max="2823" width="4.625" style="163" customWidth="1"/>
    <col min="2824" max="2824" width="10.625" style="163" customWidth="1"/>
    <col min="2825" max="2825" width="7.625" style="163" customWidth="1"/>
    <col min="2826" max="2826" width="3.375" style="163" customWidth="1"/>
    <col min="2827" max="2827" width="12.625" style="163" customWidth="1"/>
    <col min="2828" max="2828" width="13.25" style="163" customWidth="1"/>
    <col min="2829" max="2830" width="8.5" style="163" customWidth="1"/>
    <col min="2831" max="2833" width="5.875" style="163" customWidth="1"/>
    <col min="2834" max="2834" width="1.375" style="163" customWidth="1"/>
    <col min="2835" max="2836" width="18.125" style="163" customWidth="1"/>
    <col min="2837" max="2844" width="5.625" style="163" customWidth="1"/>
    <col min="2845" max="2873" width="3.75" style="163" customWidth="1"/>
    <col min="2874" max="2881" width="4.75" style="163" customWidth="1"/>
    <col min="2882" max="2882" width="6.5" style="163" customWidth="1"/>
    <col min="2883" max="2887" width="3.75" style="163" customWidth="1"/>
    <col min="2888" max="2888" width="4" style="163" customWidth="1"/>
    <col min="2889" max="2889" width="2.875" style="163" customWidth="1"/>
    <col min="2890" max="2890" width="3.625" style="163" customWidth="1"/>
    <col min="2891" max="3072" width="9" style="163"/>
    <col min="3073" max="3073" width="1" style="163" customWidth="1"/>
    <col min="3074" max="3074" width="4.625" style="163" customWidth="1"/>
    <col min="3075" max="3075" width="2.125" style="163" customWidth="1"/>
    <col min="3076" max="3076" width="6.5" style="163" customWidth="1"/>
    <col min="3077" max="3077" width="1.875" style="163" customWidth="1"/>
    <col min="3078" max="3078" width="7.625" style="163" customWidth="1"/>
    <col min="3079" max="3079" width="4.625" style="163" customWidth="1"/>
    <col min="3080" max="3080" width="10.625" style="163" customWidth="1"/>
    <col min="3081" max="3081" width="7.625" style="163" customWidth="1"/>
    <col min="3082" max="3082" width="3.375" style="163" customWidth="1"/>
    <col min="3083" max="3083" width="12.625" style="163" customWidth="1"/>
    <col min="3084" max="3084" width="13.25" style="163" customWidth="1"/>
    <col min="3085" max="3086" width="8.5" style="163" customWidth="1"/>
    <col min="3087" max="3089" width="5.875" style="163" customWidth="1"/>
    <col min="3090" max="3090" width="1.375" style="163" customWidth="1"/>
    <col min="3091" max="3092" width="18.125" style="163" customWidth="1"/>
    <col min="3093" max="3100" width="5.625" style="163" customWidth="1"/>
    <col min="3101" max="3129" width="3.75" style="163" customWidth="1"/>
    <col min="3130" max="3137" width="4.75" style="163" customWidth="1"/>
    <col min="3138" max="3138" width="6.5" style="163" customWidth="1"/>
    <col min="3139" max="3143" width="3.75" style="163" customWidth="1"/>
    <col min="3144" max="3144" width="4" style="163" customWidth="1"/>
    <col min="3145" max="3145" width="2.875" style="163" customWidth="1"/>
    <col min="3146" max="3146" width="3.625" style="163" customWidth="1"/>
    <col min="3147" max="3328" width="9" style="163"/>
    <col min="3329" max="3329" width="1" style="163" customWidth="1"/>
    <col min="3330" max="3330" width="4.625" style="163" customWidth="1"/>
    <col min="3331" max="3331" width="2.125" style="163" customWidth="1"/>
    <col min="3332" max="3332" width="6.5" style="163" customWidth="1"/>
    <col min="3333" max="3333" width="1.875" style="163" customWidth="1"/>
    <col min="3334" max="3334" width="7.625" style="163" customWidth="1"/>
    <col min="3335" max="3335" width="4.625" style="163" customWidth="1"/>
    <col min="3336" max="3336" width="10.625" style="163" customWidth="1"/>
    <col min="3337" max="3337" width="7.625" style="163" customWidth="1"/>
    <col min="3338" max="3338" width="3.375" style="163" customWidth="1"/>
    <col min="3339" max="3339" width="12.625" style="163" customWidth="1"/>
    <col min="3340" max="3340" width="13.25" style="163" customWidth="1"/>
    <col min="3341" max="3342" width="8.5" style="163" customWidth="1"/>
    <col min="3343" max="3345" width="5.875" style="163" customWidth="1"/>
    <col min="3346" max="3346" width="1.375" style="163" customWidth="1"/>
    <col min="3347" max="3348" width="18.125" style="163" customWidth="1"/>
    <col min="3349" max="3356" width="5.625" style="163" customWidth="1"/>
    <col min="3357" max="3385" width="3.75" style="163" customWidth="1"/>
    <col min="3386" max="3393" width="4.75" style="163" customWidth="1"/>
    <col min="3394" max="3394" width="6.5" style="163" customWidth="1"/>
    <col min="3395" max="3399" width="3.75" style="163" customWidth="1"/>
    <col min="3400" max="3400" width="4" style="163" customWidth="1"/>
    <col min="3401" max="3401" width="2.875" style="163" customWidth="1"/>
    <col min="3402" max="3402" width="3.625" style="163" customWidth="1"/>
    <col min="3403" max="3584" width="9" style="163"/>
    <col min="3585" max="3585" width="1" style="163" customWidth="1"/>
    <col min="3586" max="3586" width="4.625" style="163" customWidth="1"/>
    <col min="3587" max="3587" width="2.125" style="163" customWidth="1"/>
    <col min="3588" max="3588" width="6.5" style="163" customWidth="1"/>
    <col min="3589" max="3589" width="1.875" style="163" customWidth="1"/>
    <col min="3590" max="3590" width="7.625" style="163" customWidth="1"/>
    <col min="3591" max="3591" width="4.625" style="163" customWidth="1"/>
    <col min="3592" max="3592" width="10.625" style="163" customWidth="1"/>
    <col min="3593" max="3593" width="7.625" style="163" customWidth="1"/>
    <col min="3594" max="3594" width="3.375" style="163" customWidth="1"/>
    <col min="3595" max="3595" width="12.625" style="163" customWidth="1"/>
    <col min="3596" max="3596" width="13.25" style="163" customWidth="1"/>
    <col min="3597" max="3598" width="8.5" style="163" customWidth="1"/>
    <col min="3599" max="3601" width="5.875" style="163" customWidth="1"/>
    <col min="3602" max="3602" width="1.375" style="163" customWidth="1"/>
    <col min="3603" max="3604" width="18.125" style="163" customWidth="1"/>
    <col min="3605" max="3612" width="5.625" style="163" customWidth="1"/>
    <col min="3613" max="3641" width="3.75" style="163" customWidth="1"/>
    <col min="3642" max="3649" width="4.75" style="163" customWidth="1"/>
    <col min="3650" max="3650" width="6.5" style="163" customWidth="1"/>
    <col min="3651" max="3655" width="3.75" style="163" customWidth="1"/>
    <col min="3656" max="3656" width="4" style="163" customWidth="1"/>
    <col min="3657" max="3657" width="2.875" style="163" customWidth="1"/>
    <col min="3658" max="3658" width="3.625" style="163" customWidth="1"/>
    <col min="3659" max="3840" width="9" style="163"/>
    <col min="3841" max="3841" width="1" style="163" customWidth="1"/>
    <col min="3842" max="3842" width="4.625" style="163" customWidth="1"/>
    <col min="3843" max="3843" width="2.125" style="163" customWidth="1"/>
    <col min="3844" max="3844" width="6.5" style="163" customWidth="1"/>
    <col min="3845" max="3845" width="1.875" style="163" customWidth="1"/>
    <col min="3846" max="3846" width="7.625" style="163" customWidth="1"/>
    <col min="3847" max="3847" width="4.625" style="163" customWidth="1"/>
    <col min="3848" max="3848" width="10.625" style="163" customWidth="1"/>
    <col min="3849" max="3849" width="7.625" style="163" customWidth="1"/>
    <col min="3850" max="3850" width="3.375" style="163" customWidth="1"/>
    <col min="3851" max="3851" width="12.625" style="163" customWidth="1"/>
    <col min="3852" max="3852" width="13.25" style="163" customWidth="1"/>
    <col min="3853" max="3854" width="8.5" style="163" customWidth="1"/>
    <col min="3855" max="3857" width="5.875" style="163" customWidth="1"/>
    <col min="3858" max="3858" width="1.375" style="163" customWidth="1"/>
    <col min="3859" max="3860" width="18.125" style="163" customWidth="1"/>
    <col min="3861" max="3868" width="5.625" style="163" customWidth="1"/>
    <col min="3869" max="3897" width="3.75" style="163" customWidth="1"/>
    <col min="3898" max="3905" width="4.75" style="163" customWidth="1"/>
    <col min="3906" max="3906" width="6.5" style="163" customWidth="1"/>
    <col min="3907" max="3911" width="3.75" style="163" customWidth="1"/>
    <col min="3912" max="3912" width="4" style="163" customWidth="1"/>
    <col min="3913" max="3913" width="2.875" style="163" customWidth="1"/>
    <col min="3914" max="3914" width="3.625" style="163" customWidth="1"/>
    <col min="3915" max="4096" width="9" style="163"/>
    <col min="4097" max="4097" width="1" style="163" customWidth="1"/>
    <col min="4098" max="4098" width="4.625" style="163" customWidth="1"/>
    <col min="4099" max="4099" width="2.125" style="163" customWidth="1"/>
    <col min="4100" max="4100" width="6.5" style="163" customWidth="1"/>
    <col min="4101" max="4101" width="1.875" style="163" customWidth="1"/>
    <col min="4102" max="4102" width="7.625" style="163" customWidth="1"/>
    <col min="4103" max="4103" width="4.625" style="163" customWidth="1"/>
    <col min="4104" max="4104" width="10.625" style="163" customWidth="1"/>
    <col min="4105" max="4105" width="7.625" style="163" customWidth="1"/>
    <col min="4106" max="4106" width="3.375" style="163" customWidth="1"/>
    <col min="4107" max="4107" width="12.625" style="163" customWidth="1"/>
    <col min="4108" max="4108" width="13.25" style="163" customWidth="1"/>
    <col min="4109" max="4110" width="8.5" style="163" customWidth="1"/>
    <col min="4111" max="4113" width="5.875" style="163" customWidth="1"/>
    <col min="4114" max="4114" width="1.375" style="163" customWidth="1"/>
    <col min="4115" max="4116" width="18.125" style="163" customWidth="1"/>
    <col min="4117" max="4124" width="5.625" style="163" customWidth="1"/>
    <col min="4125" max="4153" width="3.75" style="163" customWidth="1"/>
    <col min="4154" max="4161" width="4.75" style="163" customWidth="1"/>
    <col min="4162" max="4162" width="6.5" style="163" customWidth="1"/>
    <col min="4163" max="4167" width="3.75" style="163" customWidth="1"/>
    <col min="4168" max="4168" width="4" style="163" customWidth="1"/>
    <col min="4169" max="4169" width="2.875" style="163" customWidth="1"/>
    <col min="4170" max="4170" width="3.625" style="163" customWidth="1"/>
    <col min="4171" max="4352" width="9" style="163"/>
    <col min="4353" max="4353" width="1" style="163" customWidth="1"/>
    <col min="4354" max="4354" width="4.625" style="163" customWidth="1"/>
    <col min="4355" max="4355" width="2.125" style="163" customWidth="1"/>
    <col min="4356" max="4356" width="6.5" style="163" customWidth="1"/>
    <col min="4357" max="4357" width="1.875" style="163" customWidth="1"/>
    <col min="4358" max="4358" width="7.625" style="163" customWidth="1"/>
    <col min="4359" max="4359" width="4.625" style="163" customWidth="1"/>
    <col min="4360" max="4360" width="10.625" style="163" customWidth="1"/>
    <col min="4361" max="4361" width="7.625" style="163" customWidth="1"/>
    <col min="4362" max="4362" width="3.375" style="163" customWidth="1"/>
    <col min="4363" max="4363" width="12.625" style="163" customWidth="1"/>
    <col min="4364" max="4364" width="13.25" style="163" customWidth="1"/>
    <col min="4365" max="4366" width="8.5" style="163" customWidth="1"/>
    <col min="4367" max="4369" width="5.875" style="163" customWidth="1"/>
    <col min="4370" max="4370" width="1.375" style="163" customWidth="1"/>
    <col min="4371" max="4372" width="18.125" style="163" customWidth="1"/>
    <col min="4373" max="4380" width="5.625" style="163" customWidth="1"/>
    <col min="4381" max="4409" width="3.75" style="163" customWidth="1"/>
    <col min="4410" max="4417" width="4.75" style="163" customWidth="1"/>
    <col min="4418" max="4418" width="6.5" style="163" customWidth="1"/>
    <col min="4419" max="4423" width="3.75" style="163" customWidth="1"/>
    <col min="4424" max="4424" width="4" style="163" customWidth="1"/>
    <col min="4425" max="4425" width="2.875" style="163" customWidth="1"/>
    <col min="4426" max="4426" width="3.625" style="163" customWidth="1"/>
    <col min="4427" max="4608" width="9" style="163"/>
    <col min="4609" max="4609" width="1" style="163" customWidth="1"/>
    <col min="4610" max="4610" width="4.625" style="163" customWidth="1"/>
    <col min="4611" max="4611" width="2.125" style="163" customWidth="1"/>
    <col min="4612" max="4612" width="6.5" style="163" customWidth="1"/>
    <col min="4613" max="4613" width="1.875" style="163" customWidth="1"/>
    <col min="4614" max="4614" width="7.625" style="163" customWidth="1"/>
    <col min="4615" max="4615" width="4.625" style="163" customWidth="1"/>
    <col min="4616" max="4616" width="10.625" style="163" customWidth="1"/>
    <col min="4617" max="4617" width="7.625" style="163" customWidth="1"/>
    <col min="4618" max="4618" width="3.375" style="163" customWidth="1"/>
    <col min="4619" max="4619" width="12.625" style="163" customWidth="1"/>
    <col min="4620" max="4620" width="13.25" style="163" customWidth="1"/>
    <col min="4621" max="4622" width="8.5" style="163" customWidth="1"/>
    <col min="4623" max="4625" width="5.875" style="163" customWidth="1"/>
    <col min="4626" max="4626" width="1.375" style="163" customWidth="1"/>
    <col min="4627" max="4628" width="18.125" style="163" customWidth="1"/>
    <col min="4629" max="4636" width="5.625" style="163" customWidth="1"/>
    <col min="4637" max="4665" width="3.75" style="163" customWidth="1"/>
    <col min="4666" max="4673" width="4.75" style="163" customWidth="1"/>
    <col min="4674" max="4674" width="6.5" style="163" customWidth="1"/>
    <col min="4675" max="4679" width="3.75" style="163" customWidth="1"/>
    <col min="4680" max="4680" width="4" style="163" customWidth="1"/>
    <col min="4681" max="4681" width="2.875" style="163" customWidth="1"/>
    <col min="4682" max="4682" width="3.625" style="163" customWidth="1"/>
    <col min="4683" max="4864" width="9" style="163"/>
    <col min="4865" max="4865" width="1" style="163" customWidth="1"/>
    <col min="4866" max="4866" width="4.625" style="163" customWidth="1"/>
    <col min="4867" max="4867" width="2.125" style="163" customWidth="1"/>
    <col min="4868" max="4868" width="6.5" style="163" customWidth="1"/>
    <col min="4869" max="4869" width="1.875" style="163" customWidth="1"/>
    <col min="4870" max="4870" width="7.625" style="163" customWidth="1"/>
    <col min="4871" max="4871" width="4.625" style="163" customWidth="1"/>
    <col min="4872" max="4872" width="10.625" style="163" customWidth="1"/>
    <col min="4873" max="4873" width="7.625" style="163" customWidth="1"/>
    <col min="4874" max="4874" width="3.375" style="163" customWidth="1"/>
    <col min="4875" max="4875" width="12.625" style="163" customWidth="1"/>
    <col min="4876" max="4876" width="13.25" style="163" customWidth="1"/>
    <col min="4877" max="4878" width="8.5" style="163" customWidth="1"/>
    <col min="4879" max="4881" width="5.875" style="163" customWidth="1"/>
    <col min="4882" max="4882" width="1.375" style="163" customWidth="1"/>
    <col min="4883" max="4884" width="18.125" style="163" customWidth="1"/>
    <col min="4885" max="4892" width="5.625" style="163" customWidth="1"/>
    <col min="4893" max="4921" width="3.75" style="163" customWidth="1"/>
    <col min="4922" max="4929" width="4.75" style="163" customWidth="1"/>
    <col min="4930" max="4930" width="6.5" style="163" customWidth="1"/>
    <col min="4931" max="4935" width="3.75" style="163" customWidth="1"/>
    <col min="4936" max="4936" width="4" style="163" customWidth="1"/>
    <col min="4937" max="4937" width="2.875" style="163" customWidth="1"/>
    <col min="4938" max="4938" width="3.625" style="163" customWidth="1"/>
    <col min="4939" max="5120" width="9" style="163"/>
    <col min="5121" max="5121" width="1" style="163" customWidth="1"/>
    <col min="5122" max="5122" width="4.625" style="163" customWidth="1"/>
    <col min="5123" max="5123" width="2.125" style="163" customWidth="1"/>
    <col min="5124" max="5124" width="6.5" style="163" customWidth="1"/>
    <col min="5125" max="5125" width="1.875" style="163" customWidth="1"/>
    <col min="5126" max="5126" width="7.625" style="163" customWidth="1"/>
    <col min="5127" max="5127" width="4.625" style="163" customWidth="1"/>
    <col min="5128" max="5128" width="10.625" style="163" customWidth="1"/>
    <col min="5129" max="5129" width="7.625" style="163" customWidth="1"/>
    <col min="5130" max="5130" width="3.375" style="163" customWidth="1"/>
    <col min="5131" max="5131" width="12.625" style="163" customWidth="1"/>
    <col min="5132" max="5132" width="13.25" style="163" customWidth="1"/>
    <col min="5133" max="5134" width="8.5" style="163" customWidth="1"/>
    <col min="5135" max="5137" width="5.875" style="163" customWidth="1"/>
    <col min="5138" max="5138" width="1.375" style="163" customWidth="1"/>
    <col min="5139" max="5140" width="18.125" style="163" customWidth="1"/>
    <col min="5141" max="5148" width="5.625" style="163" customWidth="1"/>
    <col min="5149" max="5177" width="3.75" style="163" customWidth="1"/>
    <col min="5178" max="5185" width="4.75" style="163" customWidth="1"/>
    <col min="5186" max="5186" width="6.5" style="163" customWidth="1"/>
    <col min="5187" max="5191" width="3.75" style="163" customWidth="1"/>
    <col min="5192" max="5192" width="4" style="163" customWidth="1"/>
    <col min="5193" max="5193" width="2.875" style="163" customWidth="1"/>
    <col min="5194" max="5194" width="3.625" style="163" customWidth="1"/>
    <col min="5195" max="5376" width="9" style="163"/>
    <col min="5377" max="5377" width="1" style="163" customWidth="1"/>
    <col min="5378" max="5378" width="4.625" style="163" customWidth="1"/>
    <col min="5379" max="5379" width="2.125" style="163" customWidth="1"/>
    <col min="5380" max="5380" width="6.5" style="163" customWidth="1"/>
    <col min="5381" max="5381" width="1.875" style="163" customWidth="1"/>
    <col min="5382" max="5382" width="7.625" style="163" customWidth="1"/>
    <col min="5383" max="5383" width="4.625" style="163" customWidth="1"/>
    <col min="5384" max="5384" width="10.625" style="163" customWidth="1"/>
    <col min="5385" max="5385" width="7.625" style="163" customWidth="1"/>
    <col min="5386" max="5386" width="3.375" style="163" customWidth="1"/>
    <col min="5387" max="5387" width="12.625" style="163" customWidth="1"/>
    <col min="5388" max="5388" width="13.25" style="163" customWidth="1"/>
    <col min="5389" max="5390" width="8.5" style="163" customWidth="1"/>
    <col min="5391" max="5393" width="5.875" style="163" customWidth="1"/>
    <col min="5394" max="5394" width="1.375" style="163" customWidth="1"/>
    <col min="5395" max="5396" width="18.125" style="163" customWidth="1"/>
    <col min="5397" max="5404" width="5.625" style="163" customWidth="1"/>
    <col min="5405" max="5433" width="3.75" style="163" customWidth="1"/>
    <col min="5434" max="5441" width="4.75" style="163" customWidth="1"/>
    <col min="5442" max="5442" width="6.5" style="163" customWidth="1"/>
    <col min="5443" max="5447" width="3.75" style="163" customWidth="1"/>
    <col min="5448" max="5448" width="4" style="163" customWidth="1"/>
    <col min="5449" max="5449" width="2.875" style="163" customWidth="1"/>
    <col min="5450" max="5450" width="3.625" style="163" customWidth="1"/>
    <col min="5451" max="5632" width="9" style="163"/>
    <col min="5633" max="5633" width="1" style="163" customWidth="1"/>
    <col min="5634" max="5634" width="4.625" style="163" customWidth="1"/>
    <col min="5635" max="5635" width="2.125" style="163" customWidth="1"/>
    <col min="5636" max="5636" width="6.5" style="163" customWidth="1"/>
    <col min="5637" max="5637" width="1.875" style="163" customWidth="1"/>
    <col min="5638" max="5638" width="7.625" style="163" customWidth="1"/>
    <col min="5639" max="5639" width="4.625" style="163" customWidth="1"/>
    <col min="5640" max="5640" width="10.625" style="163" customWidth="1"/>
    <col min="5641" max="5641" width="7.625" style="163" customWidth="1"/>
    <col min="5642" max="5642" width="3.375" style="163" customWidth="1"/>
    <col min="5643" max="5643" width="12.625" style="163" customWidth="1"/>
    <col min="5644" max="5644" width="13.25" style="163" customWidth="1"/>
    <col min="5645" max="5646" width="8.5" style="163" customWidth="1"/>
    <col min="5647" max="5649" width="5.875" style="163" customWidth="1"/>
    <col min="5650" max="5650" width="1.375" style="163" customWidth="1"/>
    <col min="5651" max="5652" width="18.125" style="163" customWidth="1"/>
    <col min="5653" max="5660" width="5.625" style="163" customWidth="1"/>
    <col min="5661" max="5689" width="3.75" style="163" customWidth="1"/>
    <col min="5690" max="5697" width="4.75" style="163" customWidth="1"/>
    <col min="5698" max="5698" width="6.5" style="163" customWidth="1"/>
    <col min="5699" max="5703" width="3.75" style="163" customWidth="1"/>
    <col min="5704" max="5704" width="4" style="163" customWidth="1"/>
    <col min="5705" max="5705" width="2.875" style="163" customWidth="1"/>
    <col min="5706" max="5706" width="3.625" style="163" customWidth="1"/>
    <col min="5707" max="5888" width="9" style="163"/>
    <col min="5889" max="5889" width="1" style="163" customWidth="1"/>
    <col min="5890" max="5890" width="4.625" style="163" customWidth="1"/>
    <col min="5891" max="5891" width="2.125" style="163" customWidth="1"/>
    <col min="5892" max="5892" width="6.5" style="163" customWidth="1"/>
    <col min="5893" max="5893" width="1.875" style="163" customWidth="1"/>
    <col min="5894" max="5894" width="7.625" style="163" customWidth="1"/>
    <col min="5895" max="5895" width="4.625" style="163" customWidth="1"/>
    <col min="5896" max="5896" width="10.625" style="163" customWidth="1"/>
    <col min="5897" max="5897" width="7.625" style="163" customWidth="1"/>
    <col min="5898" max="5898" width="3.375" style="163" customWidth="1"/>
    <col min="5899" max="5899" width="12.625" style="163" customWidth="1"/>
    <col min="5900" max="5900" width="13.25" style="163" customWidth="1"/>
    <col min="5901" max="5902" width="8.5" style="163" customWidth="1"/>
    <col min="5903" max="5905" width="5.875" style="163" customWidth="1"/>
    <col min="5906" max="5906" width="1.375" style="163" customWidth="1"/>
    <col min="5907" max="5908" width="18.125" style="163" customWidth="1"/>
    <col min="5909" max="5916" width="5.625" style="163" customWidth="1"/>
    <col min="5917" max="5945" width="3.75" style="163" customWidth="1"/>
    <col min="5946" max="5953" width="4.75" style="163" customWidth="1"/>
    <col min="5954" max="5954" width="6.5" style="163" customWidth="1"/>
    <col min="5955" max="5959" width="3.75" style="163" customWidth="1"/>
    <col min="5960" max="5960" width="4" style="163" customWidth="1"/>
    <col min="5961" max="5961" width="2.875" style="163" customWidth="1"/>
    <col min="5962" max="5962" width="3.625" style="163" customWidth="1"/>
    <col min="5963" max="6144" width="9" style="163"/>
    <col min="6145" max="6145" width="1" style="163" customWidth="1"/>
    <col min="6146" max="6146" width="4.625" style="163" customWidth="1"/>
    <col min="6147" max="6147" width="2.125" style="163" customWidth="1"/>
    <col min="6148" max="6148" width="6.5" style="163" customWidth="1"/>
    <col min="6149" max="6149" width="1.875" style="163" customWidth="1"/>
    <col min="6150" max="6150" width="7.625" style="163" customWidth="1"/>
    <col min="6151" max="6151" width="4.625" style="163" customWidth="1"/>
    <col min="6152" max="6152" width="10.625" style="163" customWidth="1"/>
    <col min="6153" max="6153" width="7.625" style="163" customWidth="1"/>
    <col min="6154" max="6154" width="3.375" style="163" customWidth="1"/>
    <col min="6155" max="6155" width="12.625" style="163" customWidth="1"/>
    <col min="6156" max="6156" width="13.25" style="163" customWidth="1"/>
    <col min="6157" max="6158" width="8.5" style="163" customWidth="1"/>
    <col min="6159" max="6161" width="5.875" style="163" customWidth="1"/>
    <col min="6162" max="6162" width="1.375" style="163" customWidth="1"/>
    <col min="6163" max="6164" width="18.125" style="163" customWidth="1"/>
    <col min="6165" max="6172" width="5.625" style="163" customWidth="1"/>
    <col min="6173" max="6201" width="3.75" style="163" customWidth="1"/>
    <col min="6202" max="6209" width="4.75" style="163" customWidth="1"/>
    <col min="6210" max="6210" width="6.5" style="163" customWidth="1"/>
    <col min="6211" max="6215" width="3.75" style="163" customWidth="1"/>
    <col min="6216" max="6216" width="4" style="163" customWidth="1"/>
    <col min="6217" max="6217" width="2.875" style="163" customWidth="1"/>
    <col min="6218" max="6218" width="3.625" style="163" customWidth="1"/>
    <col min="6219" max="6400" width="9" style="163"/>
    <col min="6401" max="6401" width="1" style="163" customWidth="1"/>
    <col min="6402" max="6402" width="4.625" style="163" customWidth="1"/>
    <col min="6403" max="6403" width="2.125" style="163" customWidth="1"/>
    <col min="6404" max="6404" width="6.5" style="163" customWidth="1"/>
    <col min="6405" max="6405" width="1.875" style="163" customWidth="1"/>
    <col min="6406" max="6406" width="7.625" style="163" customWidth="1"/>
    <col min="6407" max="6407" width="4.625" style="163" customWidth="1"/>
    <col min="6408" max="6408" width="10.625" style="163" customWidth="1"/>
    <col min="6409" max="6409" width="7.625" style="163" customWidth="1"/>
    <col min="6410" max="6410" width="3.375" style="163" customWidth="1"/>
    <col min="6411" max="6411" width="12.625" style="163" customWidth="1"/>
    <col min="6412" max="6412" width="13.25" style="163" customWidth="1"/>
    <col min="6413" max="6414" width="8.5" style="163" customWidth="1"/>
    <col min="6415" max="6417" width="5.875" style="163" customWidth="1"/>
    <col min="6418" max="6418" width="1.375" style="163" customWidth="1"/>
    <col min="6419" max="6420" width="18.125" style="163" customWidth="1"/>
    <col min="6421" max="6428" width="5.625" style="163" customWidth="1"/>
    <col min="6429" max="6457" width="3.75" style="163" customWidth="1"/>
    <col min="6458" max="6465" width="4.75" style="163" customWidth="1"/>
    <col min="6466" max="6466" width="6.5" style="163" customWidth="1"/>
    <col min="6467" max="6471" width="3.75" style="163" customWidth="1"/>
    <col min="6472" max="6472" width="4" style="163" customWidth="1"/>
    <col min="6473" max="6473" width="2.875" style="163" customWidth="1"/>
    <col min="6474" max="6474" width="3.625" style="163" customWidth="1"/>
    <col min="6475" max="6656" width="9" style="163"/>
    <col min="6657" max="6657" width="1" style="163" customWidth="1"/>
    <col min="6658" max="6658" width="4.625" style="163" customWidth="1"/>
    <col min="6659" max="6659" width="2.125" style="163" customWidth="1"/>
    <col min="6660" max="6660" width="6.5" style="163" customWidth="1"/>
    <col min="6661" max="6661" width="1.875" style="163" customWidth="1"/>
    <col min="6662" max="6662" width="7.625" style="163" customWidth="1"/>
    <col min="6663" max="6663" width="4.625" style="163" customWidth="1"/>
    <col min="6664" max="6664" width="10.625" style="163" customWidth="1"/>
    <col min="6665" max="6665" width="7.625" style="163" customWidth="1"/>
    <col min="6666" max="6666" width="3.375" style="163" customWidth="1"/>
    <col min="6667" max="6667" width="12.625" style="163" customWidth="1"/>
    <col min="6668" max="6668" width="13.25" style="163" customWidth="1"/>
    <col min="6669" max="6670" width="8.5" style="163" customWidth="1"/>
    <col min="6671" max="6673" width="5.875" style="163" customWidth="1"/>
    <col min="6674" max="6674" width="1.375" style="163" customWidth="1"/>
    <col min="6675" max="6676" width="18.125" style="163" customWidth="1"/>
    <col min="6677" max="6684" width="5.625" style="163" customWidth="1"/>
    <col min="6685" max="6713" width="3.75" style="163" customWidth="1"/>
    <col min="6714" max="6721" width="4.75" style="163" customWidth="1"/>
    <col min="6722" max="6722" width="6.5" style="163" customWidth="1"/>
    <col min="6723" max="6727" width="3.75" style="163" customWidth="1"/>
    <col min="6728" max="6728" width="4" style="163" customWidth="1"/>
    <col min="6729" max="6729" width="2.875" style="163" customWidth="1"/>
    <col min="6730" max="6730" width="3.625" style="163" customWidth="1"/>
    <col min="6731" max="6912" width="9" style="163"/>
    <col min="6913" max="6913" width="1" style="163" customWidth="1"/>
    <col min="6914" max="6914" width="4.625" style="163" customWidth="1"/>
    <col min="6915" max="6915" width="2.125" style="163" customWidth="1"/>
    <col min="6916" max="6916" width="6.5" style="163" customWidth="1"/>
    <col min="6917" max="6917" width="1.875" style="163" customWidth="1"/>
    <col min="6918" max="6918" width="7.625" style="163" customWidth="1"/>
    <col min="6919" max="6919" width="4.625" style="163" customWidth="1"/>
    <col min="6920" max="6920" width="10.625" style="163" customWidth="1"/>
    <col min="6921" max="6921" width="7.625" style="163" customWidth="1"/>
    <col min="6922" max="6922" width="3.375" style="163" customWidth="1"/>
    <col min="6923" max="6923" width="12.625" style="163" customWidth="1"/>
    <col min="6924" max="6924" width="13.25" style="163" customWidth="1"/>
    <col min="6925" max="6926" width="8.5" style="163" customWidth="1"/>
    <col min="6927" max="6929" width="5.875" style="163" customWidth="1"/>
    <col min="6930" max="6930" width="1.375" style="163" customWidth="1"/>
    <col min="6931" max="6932" width="18.125" style="163" customWidth="1"/>
    <col min="6933" max="6940" width="5.625" style="163" customWidth="1"/>
    <col min="6941" max="6969" width="3.75" style="163" customWidth="1"/>
    <col min="6970" max="6977" width="4.75" style="163" customWidth="1"/>
    <col min="6978" max="6978" width="6.5" style="163" customWidth="1"/>
    <col min="6979" max="6983" width="3.75" style="163" customWidth="1"/>
    <col min="6984" max="6984" width="4" style="163" customWidth="1"/>
    <col min="6985" max="6985" width="2.875" style="163" customWidth="1"/>
    <col min="6986" max="6986" width="3.625" style="163" customWidth="1"/>
    <col min="6987" max="7168" width="9" style="163"/>
    <col min="7169" max="7169" width="1" style="163" customWidth="1"/>
    <col min="7170" max="7170" width="4.625" style="163" customWidth="1"/>
    <col min="7171" max="7171" width="2.125" style="163" customWidth="1"/>
    <col min="7172" max="7172" width="6.5" style="163" customWidth="1"/>
    <col min="7173" max="7173" width="1.875" style="163" customWidth="1"/>
    <col min="7174" max="7174" width="7.625" style="163" customWidth="1"/>
    <col min="7175" max="7175" width="4.625" style="163" customWidth="1"/>
    <col min="7176" max="7176" width="10.625" style="163" customWidth="1"/>
    <col min="7177" max="7177" width="7.625" style="163" customWidth="1"/>
    <col min="7178" max="7178" width="3.375" style="163" customWidth="1"/>
    <col min="7179" max="7179" width="12.625" style="163" customWidth="1"/>
    <col min="7180" max="7180" width="13.25" style="163" customWidth="1"/>
    <col min="7181" max="7182" width="8.5" style="163" customWidth="1"/>
    <col min="7183" max="7185" width="5.875" style="163" customWidth="1"/>
    <col min="7186" max="7186" width="1.375" style="163" customWidth="1"/>
    <col min="7187" max="7188" width="18.125" style="163" customWidth="1"/>
    <col min="7189" max="7196" width="5.625" style="163" customWidth="1"/>
    <col min="7197" max="7225" width="3.75" style="163" customWidth="1"/>
    <col min="7226" max="7233" width="4.75" style="163" customWidth="1"/>
    <col min="7234" max="7234" width="6.5" style="163" customWidth="1"/>
    <col min="7235" max="7239" width="3.75" style="163" customWidth="1"/>
    <col min="7240" max="7240" width="4" style="163" customWidth="1"/>
    <col min="7241" max="7241" width="2.875" style="163" customWidth="1"/>
    <col min="7242" max="7242" width="3.625" style="163" customWidth="1"/>
    <col min="7243" max="7424" width="9" style="163"/>
    <col min="7425" max="7425" width="1" style="163" customWidth="1"/>
    <col min="7426" max="7426" width="4.625" style="163" customWidth="1"/>
    <col min="7427" max="7427" width="2.125" style="163" customWidth="1"/>
    <col min="7428" max="7428" width="6.5" style="163" customWidth="1"/>
    <col min="7429" max="7429" width="1.875" style="163" customWidth="1"/>
    <col min="7430" max="7430" width="7.625" style="163" customWidth="1"/>
    <col min="7431" max="7431" width="4.625" style="163" customWidth="1"/>
    <col min="7432" max="7432" width="10.625" style="163" customWidth="1"/>
    <col min="7433" max="7433" width="7.625" style="163" customWidth="1"/>
    <col min="7434" max="7434" width="3.375" style="163" customWidth="1"/>
    <col min="7435" max="7435" width="12.625" style="163" customWidth="1"/>
    <col min="7436" max="7436" width="13.25" style="163" customWidth="1"/>
    <col min="7437" max="7438" width="8.5" style="163" customWidth="1"/>
    <col min="7439" max="7441" width="5.875" style="163" customWidth="1"/>
    <col min="7442" max="7442" width="1.375" style="163" customWidth="1"/>
    <col min="7443" max="7444" width="18.125" style="163" customWidth="1"/>
    <col min="7445" max="7452" width="5.625" style="163" customWidth="1"/>
    <col min="7453" max="7481" width="3.75" style="163" customWidth="1"/>
    <col min="7482" max="7489" width="4.75" style="163" customWidth="1"/>
    <col min="7490" max="7490" width="6.5" style="163" customWidth="1"/>
    <col min="7491" max="7495" width="3.75" style="163" customWidth="1"/>
    <col min="7496" max="7496" width="4" style="163" customWidth="1"/>
    <col min="7497" max="7497" width="2.875" style="163" customWidth="1"/>
    <col min="7498" max="7498" width="3.625" style="163" customWidth="1"/>
    <col min="7499" max="7680" width="9" style="163"/>
    <col min="7681" max="7681" width="1" style="163" customWidth="1"/>
    <col min="7682" max="7682" width="4.625" style="163" customWidth="1"/>
    <col min="7683" max="7683" width="2.125" style="163" customWidth="1"/>
    <col min="7684" max="7684" width="6.5" style="163" customWidth="1"/>
    <col min="7685" max="7685" width="1.875" style="163" customWidth="1"/>
    <col min="7686" max="7686" width="7.625" style="163" customWidth="1"/>
    <col min="7687" max="7687" width="4.625" style="163" customWidth="1"/>
    <col min="7688" max="7688" width="10.625" style="163" customWidth="1"/>
    <col min="7689" max="7689" width="7.625" style="163" customWidth="1"/>
    <col min="7690" max="7690" width="3.375" style="163" customWidth="1"/>
    <col min="7691" max="7691" width="12.625" style="163" customWidth="1"/>
    <col min="7692" max="7692" width="13.25" style="163" customWidth="1"/>
    <col min="7693" max="7694" width="8.5" style="163" customWidth="1"/>
    <col min="7695" max="7697" width="5.875" style="163" customWidth="1"/>
    <col min="7698" max="7698" width="1.375" style="163" customWidth="1"/>
    <col min="7699" max="7700" width="18.125" style="163" customWidth="1"/>
    <col min="7701" max="7708" width="5.625" style="163" customWidth="1"/>
    <col min="7709" max="7737" width="3.75" style="163" customWidth="1"/>
    <col min="7738" max="7745" width="4.75" style="163" customWidth="1"/>
    <col min="7746" max="7746" width="6.5" style="163" customWidth="1"/>
    <col min="7747" max="7751" width="3.75" style="163" customWidth="1"/>
    <col min="7752" max="7752" width="4" style="163" customWidth="1"/>
    <col min="7753" max="7753" width="2.875" style="163" customWidth="1"/>
    <col min="7754" max="7754" width="3.625" style="163" customWidth="1"/>
    <col min="7755" max="7936" width="9" style="163"/>
    <col min="7937" max="7937" width="1" style="163" customWidth="1"/>
    <col min="7938" max="7938" width="4.625" style="163" customWidth="1"/>
    <col min="7939" max="7939" width="2.125" style="163" customWidth="1"/>
    <col min="7940" max="7940" width="6.5" style="163" customWidth="1"/>
    <col min="7941" max="7941" width="1.875" style="163" customWidth="1"/>
    <col min="7942" max="7942" width="7.625" style="163" customWidth="1"/>
    <col min="7943" max="7943" width="4.625" style="163" customWidth="1"/>
    <col min="7944" max="7944" width="10.625" style="163" customWidth="1"/>
    <col min="7945" max="7945" width="7.625" style="163" customWidth="1"/>
    <col min="7946" max="7946" width="3.375" style="163" customWidth="1"/>
    <col min="7947" max="7947" width="12.625" style="163" customWidth="1"/>
    <col min="7948" max="7948" width="13.25" style="163" customWidth="1"/>
    <col min="7949" max="7950" width="8.5" style="163" customWidth="1"/>
    <col min="7951" max="7953" width="5.875" style="163" customWidth="1"/>
    <col min="7954" max="7954" width="1.375" style="163" customWidth="1"/>
    <col min="7955" max="7956" width="18.125" style="163" customWidth="1"/>
    <col min="7957" max="7964" width="5.625" style="163" customWidth="1"/>
    <col min="7965" max="7993" width="3.75" style="163" customWidth="1"/>
    <col min="7994" max="8001" width="4.75" style="163" customWidth="1"/>
    <col min="8002" max="8002" width="6.5" style="163" customWidth="1"/>
    <col min="8003" max="8007" width="3.75" style="163" customWidth="1"/>
    <col min="8008" max="8008" width="4" style="163" customWidth="1"/>
    <col min="8009" max="8009" width="2.875" style="163" customWidth="1"/>
    <col min="8010" max="8010" width="3.625" style="163" customWidth="1"/>
    <col min="8011" max="8192" width="9" style="163"/>
    <col min="8193" max="8193" width="1" style="163" customWidth="1"/>
    <col min="8194" max="8194" width="4.625" style="163" customWidth="1"/>
    <col min="8195" max="8195" width="2.125" style="163" customWidth="1"/>
    <col min="8196" max="8196" width="6.5" style="163" customWidth="1"/>
    <col min="8197" max="8197" width="1.875" style="163" customWidth="1"/>
    <col min="8198" max="8198" width="7.625" style="163" customWidth="1"/>
    <col min="8199" max="8199" width="4.625" style="163" customWidth="1"/>
    <col min="8200" max="8200" width="10.625" style="163" customWidth="1"/>
    <col min="8201" max="8201" width="7.625" style="163" customWidth="1"/>
    <col min="8202" max="8202" width="3.375" style="163" customWidth="1"/>
    <col min="8203" max="8203" width="12.625" style="163" customWidth="1"/>
    <col min="8204" max="8204" width="13.25" style="163" customWidth="1"/>
    <col min="8205" max="8206" width="8.5" style="163" customWidth="1"/>
    <col min="8207" max="8209" width="5.875" style="163" customWidth="1"/>
    <col min="8210" max="8210" width="1.375" style="163" customWidth="1"/>
    <col min="8211" max="8212" width="18.125" style="163" customWidth="1"/>
    <col min="8213" max="8220" width="5.625" style="163" customWidth="1"/>
    <col min="8221" max="8249" width="3.75" style="163" customWidth="1"/>
    <col min="8250" max="8257" width="4.75" style="163" customWidth="1"/>
    <col min="8258" max="8258" width="6.5" style="163" customWidth="1"/>
    <col min="8259" max="8263" width="3.75" style="163" customWidth="1"/>
    <col min="8264" max="8264" width="4" style="163" customWidth="1"/>
    <col min="8265" max="8265" width="2.875" style="163" customWidth="1"/>
    <col min="8266" max="8266" width="3.625" style="163" customWidth="1"/>
    <col min="8267" max="8448" width="9" style="163"/>
    <col min="8449" max="8449" width="1" style="163" customWidth="1"/>
    <col min="8450" max="8450" width="4.625" style="163" customWidth="1"/>
    <col min="8451" max="8451" width="2.125" style="163" customWidth="1"/>
    <col min="8452" max="8452" width="6.5" style="163" customWidth="1"/>
    <col min="8453" max="8453" width="1.875" style="163" customWidth="1"/>
    <col min="8454" max="8454" width="7.625" style="163" customWidth="1"/>
    <col min="8455" max="8455" width="4.625" style="163" customWidth="1"/>
    <col min="8456" max="8456" width="10.625" style="163" customWidth="1"/>
    <col min="8457" max="8457" width="7.625" style="163" customWidth="1"/>
    <col min="8458" max="8458" width="3.375" style="163" customWidth="1"/>
    <col min="8459" max="8459" width="12.625" style="163" customWidth="1"/>
    <col min="8460" max="8460" width="13.25" style="163" customWidth="1"/>
    <col min="8461" max="8462" width="8.5" style="163" customWidth="1"/>
    <col min="8463" max="8465" width="5.875" style="163" customWidth="1"/>
    <col min="8466" max="8466" width="1.375" style="163" customWidth="1"/>
    <col min="8467" max="8468" width="18.125" style="163" customWidth="1"/>
    <col min="8469" max="8476" width="5.625" style="163" customWidth="1"/>
    <col min="8477" max="8505" width="3.75" style="163" customWidth="1"/>
    <col min="8506" max="8513" width="4.75" style="163" customWidth="1"/>
    <col min="8514" max="8514" width="6.5" style="163" customWidth="1"/>
    <col min="8515" max="8519" width="3.75" style="163" customWidth="1"/>
    <col min="8520" max="8520" width="4" style="163" customWidth="1"/>
    <col min="8521" max="8521" width="2.875" style="163" customWidth="1"/>
    <col min="8522" max="8522" width="3.625" style="163" customWidth="1"/>
    <col min="8523" max="8704" width="9" style="163"/>
    <col min="8705" max="8705" width="1" style="163" customWidth="1"/>
    <col min="8706" max="8706" width="4.625" style="163" customWidth="1"/>
    <col min="8707" max="8707" width="2.125" style="163" customWidth="1"/>
    <col min="8708" max="8708" width="6.5" style="163" customWidth="1"/>
    <col min="8709" max="8709" width="1.875" style="163" customWidth="1"/>
    <col min="8710" max="8710" width="7.625" style="163" customWidth="1"/>
    <col min="8711" max="8711" width="4.625" style="163" customWidth="1"/>
    <col min="8712" max="8712" width="10.625" style="163" customWidth="1"/>
    <col min="8713" max="8713" width="7.625" style="163" customWidth="1"/>
    <col min="8714" max="8714" width="3.375" style="163" customWidth="1"/>
    <col min="8715" max="8715" width="12.625" style="163" customWidth="1"/>
    <col min="8716" max="8716" width="13.25" style="163" customWidth="1"/>
    <col min="8717" max="8718" width="8.5" style="163" customWidth="1"/>
    <col min="8719" max="8721" width="5.875" style="163" customWidth="1"/>
    <col min="8722" max="8722" width="1.375" style="163" customWidth="1"/>
    <col min="8723" max="8724" width="18.125" style="163" customWidth="1"/>
    <col min="8725" max="8732" width="5.625" style="163" customWidth="1"/>
    <col min="8733" max="8761" width="3.75" style="163" customWidth="1"/>
    <col min="8762" max="8769" width="4.75" style="163" customWidth="1"/>
    <col min="8770" max="8770" width="6.5" style="163" customWidth="1"/>
    <col min="8771" max="8775" width="3.75" style="163" customWidth="1"/>
    <col min="8776" max="8776" width="4" style="163" customWidth="1"/>
    <col min="8777" max="8777" width="2.875" style="163" customWidth="1"/>
    <col min="8778" max="8778" width="3.625" style="163" customWidth="1"/>
    <col min="8779" max="8960" width="9" style="163"/>
    <col min="8961" max="8961" width="1" style="163" customWidth="1"/>
    <col min="8962" max="8962" width="4.625" style="163" customWidth="1"/>
    <col min="8963" max="8963" width="2.125" style="163" customWidth="1"/>
    <col min="8964" max="8964" width="6.5" style="163" customWidth="1"/>
    <col min="8965" max="8965" width="1.875" style="163" customWidth="1"/>
    <col min="8966" max="8966" width="7.625" style="163" customWidth="1"/>
    <col min="8967" max="8967" width="4.625" style="163" customWidth="1"/>
    <col min="8968" max="8968" width="10.625" style="163" customWidth="1"/>
    <col min="8969" max="8969" width="7.625" style="163" customWidth="1"/>
    <col min="8970" max="8970" width="3.375" style="163" customWidth="1"/>
    <col min="8971" max="8971" width="12.625" style="163" customWidth="1"/>
    <col min="8972" max="8972" width="13.25" style="163" customWidth="1"/>
    <col min="8973" max="8974" width="8.5" style="163" customWidth="1"/>
    <col min="8975" max="8977" width="5.875" style="163" customWidth="1"/>
    <col min="8978" max="8978" width="1.375" style="163" customWidth="1"/>
    <col min="8979" max="8980" width="18.125" style="163" customWidth="1"/>
    <col min="8981" max="8988" width="5.625" style="163" customWidth="1"/>
    <col min="8989" max="9017" width="3.75" style="163" customWidth="1"/>
    <col min="9018" max="9025" width="4.75" style="163" customWidth="1"/>
    <col min="9026" max="9026" width="6.5" style="163" customWidth="1"/>
    <col min="9027" max="9031" width="3.75" style="163" customWidth="1"/>
    <col min="9032" max="9032" width="4" style="163" customWidth="1"/>
    <col min="9033" max="9033" width="2.875" style="163" customWidth="1"/>
    <col min="9034" max="9034" width="3.625" style="163" customWidth="1"/>
    <col min="9035" max="9216" width="9" style="163"/>
    <col min="9217" max="9217" width="1" style="163" customWidth="1"/>
    <col min="9218" max="9218" width="4.625" style="163" customWidth="1"/>
    <col min="9219" max="9219" width="2.125" style="163" customWidth="1"/>
    <col min="9220" max="9220" width="6.5" style="163" customWidth="1"/>
    <col min="9221" max="9221" width="1.875" style="163" customWidth="1"/>
    <col min="9222" max="9222" width="7.625" style="163" customWidth="1"/>
    <col min="9223" max="9223" width="4.625" style="163" customWidth="1"/>
    <col min="9224" max="9224" width="10.625" style="163" customWidth="1"/>
    <col min="9225" max="9225" width="7.625" style="163" customWidth="1"/>
    <col min="9226" max="9226" width="3.375" style="163" customWidth="1"/>
    <col min="9227" max="9227" width="12.625" style="163" customWidth="1"/>
    <col min="9228" max="9228" width="13.25" style="163" customWidth="1"/>
    <col min="9229" max="9230" width="8.5" style="163" customWidth="1"/>
    <col min="9231" max="9233" width="5.875" style="163" customWidth="1"/>
    <col min="9234" max="9234" width="1.375" style="163" customWidth="1"/>
    <col min="9235" max="9236" width="18.125" style="163" customWidth="1"/>
    <col min="9237" max="9244" width="5.625" style="163" customWidth="1"/>
    <col min="9245" max="9273" width="3.75" style="163" customWidth="1"/>
    <col min="9274" max="9281" width="4.75" style="163" customWidth="1"/>
    <col min="9282" max="9282" width="6.5" style="163" customWidth="1"/>
    <col min="9283" max="9287" width="3.75" style="163" customWidth="1"/>
    <col min="9288" max="9288" width="4" style="163" customWidth="1"/>
    <col min="9289" max="9289" width="2.875" style="163" customWidth="1"/>
    <col min="9290" max="9290" width="3.625" style="163" customWidth="1"/>
    <col min="9291" max="9472" width="9" style="163"/>
    <col min="9473" max="9473" width="1" style="163" customWidth="1"/>
    <col min="9474" max="9474" width="4.625" style="163" customWidth="1"/>
    <col min="9475" max="9475" width="2.125" style="163" customWidth="1"/>
    <col min="9476" max="9476" width="6.5" style="163" customWidth="1"/>
    <col min="9477" max="9477" width="1.875" style="163" customWidth="1"/>
    <col min="9478" max="9478" width="7.625" style="163" customWidth="1"/>
    <col min="9479" max="9479" width="4.625" style="163" customWidth="1"/>
    <col min="9480" max="9480" width="10.625" style="163" customWidth="1"/>
    <col min="9481" max="9481" width="7.625" style="163" customWidth="1"/>
    <col min="9482" max="9482" width="3.375" style="163" customWidth="1"/>
    <col min="9483" max="9483" width="12.625" style="163" customWidth="1"/>
    <col min="9484" max="9484" width="13.25" style="163" customWidth="1"/>
    <col min="9485" max="9486" width="8.5" style="163" customWidth="1"/>
    <col min="9487" max="9489" width="5.875" style="163" customWidth="1"/>
    <col min="9490" max="9490" width="1.375" style="163" customWidth="1"/>
    <col min="9491" max="9492" width="18.125" style="163" customWidth="1"/>
    <col min="9493" max="9500" width="5.625" style="163" customWidth="1"/>
    <col min="9501" max="9529" width="3.75" style="163" customWidth="1"/>
    <col min="9530" max="9537" width="4.75" style="163" customWidth="1"/>
    <col min="9538" max="9538" width="6.5" style="163" customWidth="1"/>
    <col min="9539" max="9543" width="3.75" style="163" customWidth="1"/>
    <col min="9544" max="9544" width="4" style="163" customWidth="1"/>
    <col min="9545" max="9545" width="2.875" style="163" customWidth="1"/>
    <col min="9546" max="9546" width="3.625" style="163" customWidth="1"/>
    <col min="9547" max="9728" width="9" style="163"/>
    <col min="9729" max="9729" width="1" style="163" customWidth="1"/>
    <col min="9730" max="9730" width="4.625" style="163" customWidth="1"/>
    <col min="9731" max="9731" width="2.125" style="163" customWidth="1"/>
    <col min="9732" max="9732" width="6.5" style="163" customWidth="1"/>
    <col min="9733" max="9733" width="1.875" style="163" customWidth="1"/>
    <col min="9734" max="9734" width="7.625" style="163" customWidth="1"/>
    <col min="9735" max="9735" width="4.625" style="163" customWidth="1"/>
    <col min="9736" max="9736" width="10.625" style="163" customWidth="1"/>
    <col min="9737" max="9737" width="7.625" style="163" customWidth="1"/>
    <col min="9738" max="9738" width="3.375" style="163" customWidth="1"/>
    <col min="9739" max="9739" width="12.625" style="163" customWidth="1"/>
    <col min="9740" max="9740" width="13.25" style="163" customWidth="1"/>
    <col min="9741" max="9742" width="8.5" style="163" customWidth="1"/>
    <col min="9743" max="9745" width="5.875" style="163" customWidth="1"/>
    <col min="9746" max="9746" width="1.375" style="163" customWidth="1"/>
    <col min="9747" max="9748" width="18.125" style="163" customWidth="1"/>
    <col min="9749" max="9756" width="5.625" style="163" customWidth="1"/>
    <col min="9757" max="9785" width="3.75" style="163" customWidth="1"/>
    <col min="9786" max="9793" width="4.75" style="163" customWidth="1"/>
    <col min="9794" max="9794" width="6.5" style="163" customWidth="1"/>
    <col min="9795" max="9799" width="3.75" style="163" customWidth="1"/>
    <col min="9800" max="9800" width="4" style="163" customWidth="1"/>
    <col min="9801" max="9801" width="2.875" style="163" customWidth="1"/>
    <col min="9802" max="9802" width="3.625" style="163" customWidth="1"/>
    <col min="9803" max="9984" width="9" style="163"/>
    <col min="9985" max="9985" width="1" style="163" customWidth="1"/>
    <col min="9986" max="9986" width="4.625" style="163" customWidth="1"/>
    <col min="9987" max="9987" width="2.125" style="163" customWidth="1"/>
    <col min="9988" max="9988" width="6.5" style="163" customWidth="1"/>
    <col min="9989" max="9989" width="1.875" style="163" customWidth="1"/>
    <col min="9990" max="9990" width="7.625" style="163" customWidth="1"/>
    <col min="9991" max="9991" width="4.625" style="163" customWidth="1"/>
    <col min="9992" max="9992" width="10.625" style="163" customWidth="1"/>
    <col min="9993" max="9993" width="7.625" style="163" customWidth="1"/>
    <col min="9994" max="9994" width="3.375" style="163" customWidth="1"/>
    <col min="9995" max="9995" width="12.625" style="163" customWidth="1"/>
    <col min="9996" max="9996" width="13.25" style="163" customWidth="1"/>
    <col min="9997" max="9998" width="8.5" style="163" customWidth="1"/>
    <col min="9999" max="10001" width="5.875" style="163" customWidth="1"/>
    <col min="10002" max="10002" width="1.375" style="163" customWidth="1"/>
    <col min="10003" max="10004" width="18.125" style="163" customWidth="1"/>
    <col min="10005" max="10012" width="5.625" style="163" customWidth="1"/>
    <col min="10013" max="10041" width="3.75" style="163" customWidth="1"/>
    <col min="10042" max="10049" width="4.75" style="163" customWidth="1"/>
    <col min="10050" max="10050" width="6.5" style="163" customWidth="1"/>
    <col min="10051" max="10055" width="3.75" style="163" customWidth="1"/>
    <col min="10056" max="10056" width="4" style="163" customWidth="1"/>
    <col min="10057" max="10057" width="2.875" style="163" customWidth="1"/>
    <col min="10058" max="10058" width="3.625" style="163" customWidth="1"/>
    <col min="10059" max="10240" width="9" style="163"/>
    <col min="10241" max="10241" width="1" style="163" customWidth="1"/>
    <col min="10242" max="10242" width="4.625" style="163" customWidth="1"/>
    <col min="10243" max="10243" width="2.125" style="163" customWidth="1"/>
    <col min="10244" max="10244" width="6.5" style="163" customWidth="1"/>
    <col min="10245" max="10245" width="1.875" style="163" customWidth="1"/>
    <col min="10246" max="10246" width="7.625" style="163" customWidth="1"/>
    <col min="10247" max="10247" width="4.625" style="163" customWidth="1"/>
    <col min="10248" max="10248" width="10.625" style="163" customWidth="1"/>
    <col min="10249" max="10249" width="7.625" style="163" customWidth="1"/>
    <col min="10250" max="10250" width="3.375" style="163" customWidth="1"/>
    <col min="10251" max="10251" width="12.625" style="163" customWidth="1"/>
    <col min="10252" max="10252" width="13.25" style="163" customWidth="1"/>
    <col min="10253" max="10254" width="8.5" style="163" customWidth="1"/>
    <col min="10255" max="10257" width="5.875" style="163" customWidth="1"/>
    <col min="10258" max="10258" width="1.375" style="163" customWidth="1"/>
    <col min="10259" max="10260" width="18.125" style="163" customWidth="1"/>
    <col min="10261" max="10268" width="5.625" style="163" customWidth="1"/>
    <col min="10269" max="10297" width="3.75" style="163" customWidth="1"/>
    <col min="10298" max="10305" width="4.75" style="163" customWidth="1"/>
    <col min="10306" max="10306" width="6.5" style="163" customWidth="1"/>
    <col min="10307" max="10311" width="3.75" style="163" customWidth="1"/>
    <col min="10312" max="10312" width="4" style="163" customWidth="1"/>
    <col min="10313" max="10313" width="2.875" style="163" customWidth="1"/>
    <col min="10314" max="10314" width="3.625" style="163" customWidth="1"/>
    <col min="10315" max="10496" width="9" style="163"/>
    <col min="10497" max="10497" width="1" style="163" customWidth="1"/>
    <col min="10498" max="10498" width="4.625" style="163" customWidth="1"/>
    <col min="10499" max="10499" width="2.125" style="163" customWidth="1"/>
    <col min="10500" max="10500" width="6.5" style="163" customWidth="1"/>
    <col min="10501" max="10501" width="1.875" style="163" customWidth="1"/>
    <col min="10502" max="10502" width="7.625" style="163" customWidth="1"/>
    <col min="10503" max="10503" width="4.625" style="163" customWidth="1"/>
    <col min="10504" max="10504" width="10.625" style="163" customWidth="1"/>
    <col min="10505" max="10505" width="7.625" style="163" customWidth="1"/>
    <col min="10506" max="10506" width="3.375" style="163" customWidth="1"/>
    <col min="10507" max="10507" width="12.625" style="163" customWidth="1"/>
    <col min="10508" max="10508" width="13.25" style="163" customWidth="1"/>
    <col min="10509" max="10510" width="8.5" style="163" customWidth="1"/>
    <col min="10511" max="10513" width="5.875" style="163" customWidth="1"/>
    <col min="10514" max="10514" width="1.375" style="163" customWidth="1"/>
    <col min="10515" max="10516" width="18.125" style="163" customWidth="1"/>
    <col min="10517" max="10524" width="5.625" style="163" customWidth="1"/>
    <col min="10525" max="10553" width="3.75" style="163" customWidth="1"/>
    <col min="10554" max="10561" width="4.75" style="163" customWidth="1"/>
    <col min="10562" max="10562" width="6.5" style="163" customWidth="1"/>
    <col min="10563" max="10567" width="3.75" style="163" customWidth="1"/>
    <col min="10568" max="10568" width="4" style="163" customWidth="1"/>
    <col min="10569" max="10569" width="2.875" style="163" customWidth="1"/>
    <col min="10570" max="10570" width="3.625" style="163" customWidth="1"/>
    <col min="10571" max="10752" width="9" style="163"/>
    <col min="10753" max="10753" width="1" style="163" customWidth="1"/>
    <col min="10754" max="10754" width="4.625" style="163" customWidth="1"/>
    <col min="10755" max="10755" width="2.125" style="163" customWidth="1"/>
    <col min="10756" max="10756" width="6.5" style="163" customWidth="1"/>
    <col min="10757" max="10757" width="1.875" style="163" customWidth="1"/>
    <col min="10758" max="10758" width="7.625" style="163" customWidth="1"/>
    <col min="10759" max="10759" width="4.625" style="163" customWidth="1"/>
    <col min="10760" max="10760" width="10.625" style="163" customWidth="1"/>
    <col min="10761" max="10761" width="7.625" style="163" customWidth="1"/>
    <col min="10762" max="10762" width="3.375" style="163" customWidth="1"/>
    <col min="10763" max="10763" width="12.625" style="163" customWidth="1"/>
    <col min="10764" max="10764" width="13.25" style="163" customWidth="1"/>
    <col min="10765" max="10766" width="8.5" style="163" customWidth="1"/>
    <col min="10767" max="10769" width="5.875" style="163" customWidth="1"/>
    <col min="10770" max="10770" width="1.375" style="163" customWidth="1"/>
    <col min="10771" max="10772" width="18.125" style="163" customWidth="1"/>
    <col min="10773" max="10780" width="5.625" style="163" customWidth="1"/>
    <col min="10781" max="10809" width="3.75" style="163" customWidth="1"/>
    <col min="10810" max="10817" width="4.75" style="163" customWidth="1"/>
    <col min="10818" max="10818" width="6.5" style="163" customWidth="1"/>
    <col min="10819" max="10823" width="3.75" style="163" customWidth="1"/>
    <col min="10824" max="10824" width="4" style="163" customWidth="1"/>
    <col min="10825" max="10825" width="2.875" style="163" customWidth="1"/>
    <col min="10826" max="10826" width="3.625" style="163" customWidth="1"/>
    <col min="10827" max="11008" width="9" style="163"/>
    <col min="11009" max="11009" width="1" style="163" customWidth="1"/>
    <col min="11010" max="11010" width="4.625" style="163" customWidth="1"/>
    <col min="11011" max="11011" width="2.125" style="163" customWidth="1"/>
    <col min="11012" max="11012" width="6.5" style="163" customWidth="1"/>
    <col min="11013" max="11013" width="1.875" style="163" customWidth="1"/>
    <col min="11014" max="11014" width="7.625" style="163" customWidth="1"/>
    <col min="11015" max="11015" width="4.625" style="163" customWidth="1"/>
    <col min="11016" max="11016" width="10.625" style="163" customWidth="1"/>
    <col min="11017" max="11017" width="7.625" style="163" customWidth="1"/>
    <col min="11018" max="11018" width="3.375" style="163" customWidth="1"/>
    <col min="11019" max="11019" width="12.625" style="163" customWidth="1"/>
    <col min="11020" max="11020" width="13.25" style="163" customWidth="1"/>
    <col min="11021" max="11022" width="8.5" style="163" customWidth="1"/>
    <col min="11023" max="11025" width="5.875" style="163" customWidth="1"/>
    <col min="11026" max="11026" width="1.375" style="163" customWidth="1"/>
    <col min="11027" max="11028" width="18.125" style="163" customWidth="1"/>
    <col min="11029" max="11036" width="5.625" style="163" customWidth="1"/>
    <col min="11037" max="11065" width="3.75" style="163" customWidth="1"/>
    <col min="11066" max="11073" width="4.75" style="163" customWidth="1"/>
    <col min="11074" max="11074" width="6.5" style="163" customWidth="1"/>
    <col min="11075" max="11079" width="3.75" style="163" customWidth="1"/>
    <col min="11080" max="11080" width="4" style="163" customWidth="1"/>
    <col min="11081" max="11081" width="2.875" style="163" customWidth="1"/>
    <col min="11082" max="11082" width="3.625" style="163" customWidth="1"/>
    <col min="11083" max="11264" width="9" style="163"/>
    <col min="11265" max="11265" width="1" style="163" customWidth="1"/>
    <col min="11266" max="11266" width="4.625" style="163" customWidth="1"/>
    <col min="11267" max="11267" width="2.125" style="163" customWidth="1"/>
    <col min="11268" max="11268" width="6.5" style="163" customWidth="1"/>
    <col min="11269" max="11269" width="1.875" style="163" customWidth="1"/>
    <col min="11270" max="11270" width="7.625" style="163" customWidth="1"/>
    <col min="11271" max="11271" width="4.625" style="163" customWidth="1"/>
    <col min="11272" max="11272" width="10.625" style="163" customWidth="1"/>
    <col min="11273" max="11273" width="7.625" style="163" customWidth="1"/>
    <col min="11274" max="11274" width="3.375" style="163" customWidth="1"/>
    <col min="11275" max="11275" width="12.625" style="163" customWidth="1"/>
    <col min="11276" max="11276" width="13.25" style="163" customWidth="1"/>
    <col min="11277" max="11278" width="8.5" style="163" customWidth="1"/>
    <col min="11279" max="11281" width="5.875" style="163" customWidth="1"/>
    <col min="11282" max="11282" width="1.375" style="163" customWidth="1"/>
    <col min="11283" max="11284" width="18.125" style="163" customWidth="1"/>
    <col min="11285" max="11292" width="5.625" style="163" customWidth="1"/>
    <col min="11293" max="11321" width="3.75" style="163" customWidth="1"/>
    <col min="11322" max="11329" width="4.75" style="163" customWidth="1"/>
    <col min="11330" max="11330" width="6.5" style="163" customWidth="1"/>
    <col min="11331" max="11335" width="3.75" style="163" customWidth="1"/>
    <col min="11336" max="11336" width="4" style="163" customWidth="1"/>
    <col min="11337" max="11337" width="2.875" style="163" customWidth="1"/>
    <col min="11338" max="11338" width="3.625" style="163" customWidth="1"/>
    <col min="11339" max="11520" width="9" style="163"/>
    <col min="11521" max="11521" width="1" style="163" customWidth="1"/>
    <col min="11522" max="11522" width="4.625" style="163" customWidth="1"/>
    <col min="11523" max="11523" width="2.125" style="163" customWidth="1"/>
    <col min="11524" max="11524" width="6.5" style="163" customWidth="1"/>
    <col min="11525" max="11525" width="1.875" style="163" customWidth="1"/>
    <col min="11526" max="11526" width="7.625" style="163" customWidth="1"/>
    <col min="11527" max="11527" width="4.625" style="163" customWidth="1"/>
    <col min="11528" max="11528" width="10.625" style="163" customWidth="1"/>
    <col min="11529" max="11529" width="7.625" style="163" customWidth="1"/>
    <col min="11530" max="11530" width="3.375" style="163" customWidth="1"/>
    <col min="11531" max="11531" width="12.625" style="163" customWidth="1"/>
    <col min="11532" max="11532" width="13.25" style="163" customWidth="1"/>
    <col min="11533" max="11534" width="8.5" style="163" customWidth="1"/>
    <col min="11535" max="11537" width="5.875" style="163" customWidth="1"/>
    <col min="11538" max="11538" width="1.375" style="163" customWidth="1"/>
    <col min="11539" max="11540" width="18.125" style="163" customWidth="1"/>
    <col min="11541" max="11548" width="5.625" style="163" customWidth="1"/>
    <col min="11549" max="11577" width="3.75" style="163" customWidth="1"/>
    <col min="11578" max="11585" width="4.75" style="163" customWidth="1"/>
    <col min="11586" max="11586" width="6.5" style="163" customWidth="1"/>
    <col min="11587" max="11591" width="3.75" style="163" customWidth="1"/>
    <col min="11592" max="11592" width="4" style="163" customWidth="1"/>
    <col min="11593" max="11593" width="2.875" style="163" customWidth="1"/>
    <col min="11594" max="11594" width="3.625" style="163" customWidth="1"/>
    <col min="11595" max="11776" width="9" style="163"/>
    <col min="11777" max="11777" width="1" style="163" customWidth="1"/>
    <col min="11778" max="11778" width="4.625" style="163" customWidth="1"/>
    <col min="11779" max="11779" width="2.125" style="163" customWidth="1"/>
    <col min="11780" max="11780" width="6.5" style="163" customWidth="1"/>
    <col min="11781" max="11781" width="1.875" style="163" customWidth="1"/>
    <col min="11782" max="11782" width="7.625" style="163" customWidth="1"/>
    <col min="11783" max="11783" width="4.625" style="163" customWidth="1"/>
    <col min="11784" max="11784" width="10.625" style="163" customWidth="1"/>
    <col min="11785" max="11785" width="7.625" style="163" customWidth="1"/>
    <col min="11786" max="11786" width="3.375" style="163" customWidth="1"/>
    <col min="11787" max="11787" width="12.625" style="163" customWidth="1"/>
    <col min="11788" max="11788" width="13.25" style="163" customWidth="1"/>
    <col min="11789" max="11790" width="8.5" style="163" customWidth="1"/>
    <col min="11791" max="11793" width="5.875" style="163" customWidth="1"/>
    <col min="11794" max="11794" width="1.375" style="163" customWidth="1"/>
    <col min="11795" max="11796" width="18.125" style="163" customWidth="1"/>
    <col min="11797" max="11804" width="5.625" style="163" customWidth="1"/>
    <col min="11805" max="11833" width="3.75" style="163" customWidth="1"/>
    <col min="11834" max="11841" width="4.75" style="163" customWidth="1"/>
    <col min="11842" max="11842" width="6.5" style="163" customWidth="1"/>
    <col min="11843" max="11847" width="3.75" style="163" customWidth="1"/>
    <col min="11848" max="11848" width="4" style="163" customWidth="1"/>
    <col min="11849" max="11849" width="2.875" style="163" customWidth="1"/>
    <col min="11850" max="11850" width="3.625" style="163" customWidth="1"/>
    <col min="11851" max="12032" width="9" style="163"/>
    <col min="12033" max="12033" width="1" style="163" customWidth="1"/>
    <col min="12034" max="12034" width="4.625" style="163" customWidth="1"/>
    <col min="12035" max="12035" width="2.125" style="163" customWidth="1"/>
    <col min="12036" max="12036" width="6.5" style="163" customWidth="1"/>
    <col min="12037" max="12037" width="1.875" style="163" customWidth="1"/>
    <col min="12038" max="12038" width="7.625" style="163" customWidth="1"/>
    <col min="12039" max="12039" width="4.625" style="163" customWidth="1"/>
    <col min="12040" max="12040" width="10.625" style="163" customWidth="1"/>
    <col min="12041" max="12041" width="7.625" style="163" customWidth="1"/>
    <col min="12042" max="12042" width="3.375" style="163" customWidth="1"/>
    <col min="12043" max="12043" width="12.625" style="163" customWidth="1"/>
    <col min="12044" max="12044" width="13.25" style="163" customWidth="1"/>
    <col min="12045" max="12046" width="8.5" style="163" customWidth="1"/>
    <col min="12047" max="12049" width="5.875" style="163" customWidth="1"/>
    <col min="12050" max="12050" width="1.375" style="163" customWidth="1"/>
    <col min="12051" max="12052" width="18.125" style="163" customWidth="1"/>
    <col min="12053" max="12060" width="5.625" style="163" customWidth="1"/>
    <col min="12061" max="12089" width="3.75" style="163" customWidth="1"/>
    <col min="12090" max="12097" width="4.75" style="163" customWidth="1"/>
    <col min="12098" max="12098" width="6.5" style="163" customWidth="1"/>
    <col min="12099" max="12103" width="3.75" style="163" customWidth="1"/>
    <col min="12104" max="12104" width="4" style="163" customWidth="1"/>
    <col min="12105" max="12105" width="2.875" style="163" customWidth="1"/>
    <col min="12106" max="12106" width="3.625" style="163" customWidth="1"/>
    <col min="12107" max="12288" width="9" style="163"/>
    <col min="12289" max="12289" width="1" style="163" customWidth="1"/>
    <col min="12290" max="12290" width="4.625" style="163" customWidth="1"/>
    <col min="12291" max="12291" width="2.125" style="163" customWidth="1"/>
    <col min="12292" max="12292" width="6.5" style="163" customWidth="1"/>
    <col min="12293" max="12293" width="1.875" style="163" customWidth="1"/>
    <col min="12294" max="12294" width="7.625" style="163" customWidth="1"/>
    <col min="12295" max="12295" width="4.625" style="163" customWidth="1"/>
    <col min="12296" max="12296" width="10.625" style="163" customWidth="1"/>
    <col min="12297" max="12297" width="7.625" style="163" customWidth="1"/>
    <col min="12298" max="12298" width="3.375" style="163" customWidth="1"/>
    <col min="12299" max="12299" width="12.625" style="163" customWidth="1"/>
    <col min="12300" max="12300" width="13.25" style="163" customWidth="1"/>
    <col min="12301" max="12302" width="8.5" style="163" customWidth="1"/>
    <col min="12303" max="12305" width="5.875" style="163" customWidth="1"/>
    <col min="12306" max="12306" width="1.375" style="163" customWidth="1"/>
    <col min="12307" max="12308" width="18.125" style="163" customWidth="1"/>
    <col min="12309" max="12316" width="5.625" style="163" customWidth="1"/>
    <col min="12317" max="12345" width="3.75" style="163" customWidth="1"/>
    <col min="12346" max="12353" width="4.75" style="163" customWidth="1"/>
    <col min="12354" max="12354" width="6.5" style="163" customWidth="1"/>
    <col min="12355" max="12359" width="3.75" style="163" customWidth="1"/>
    <col min="12360" max="12360" width="4" style="163" customWidth="1"/>
    <col min="12361" max="12361" width="2.875" style="163" customWidth="1"/>
    <col min="12362" max="12362" width="3.625" style="163" customWidth="1"/>
    <col min="12363" max="12544" width="9" style="163"/>
    <col min="12545" max="12545" width="1" style="163" customWidth="1"/>
    <col min="12546" max="12546" width="4.625" style="163" customWidth="1"/>
    <col min="12547" max="12547" width="2.125" style="163" customWidth="1"/>
    <col min="12548" max="12548" width="6.5" style="163" customWidth="1"/>
    <col min="12549" max="12549" width="1.875" style="163" customWidth="1"/>
    <col min="12550" max="12550" width="7.625" style="163" customWidth="1"/>
    <col min="12551" max="12551" width="4.625" style="163" customWidth="1"/>
    <col min="12552" max="12552" width="10.625" style="163" customWidth="1"/>
    <col min="12553" max="12553" width="7.625" style="163" customWidth="1"/>
    <col min="12554" max="12554" width="3.375" style="163" customWidth="1"/>
    <col min="12555" max="12555" width="12.625" style="163" customWidth="1"/>
    <col min="12556" max="12556" width="13.25" style="163" customWidth="1"/>
    <col min="12557" max="12558" width="8.5" style="163" customWidth="1"/>
    <col min="12559" max="12561" width="5.875" style="163" customWidth="1"/>
    <col min="12562" max="12562" width="1.375" style="163" customWidth="1"/>
    <col min="12563" max="12564" width="18.125" style="163" customWidth="1"/>
    <col min="12565" max="12572" width="5.625" style="163" customWidth="1"/>
    <col min="12573" max="12601" width="3.75" style="163" customWidth="1"/>
    <col min="12602" max="12609" width="4.75" style="163" customWidth="1"/>
    <col min="12610" max="12610" width="6.5" style="163" customWidth="1"/>
    <col min="12611" max="12615" width="3.75" style="163" customWidth="1"/>
    <col min="12616" max="12616" width="4" style="163" customWidth="1"/>
    <col min="12617" max="12617" width="2.875" style="163" customWidth="1"/>
    <col min="12618" max="12618" width="3.625" style="163" customWidth="1"/>
    <col min="12619" max="12800" width="9" style="163"/>
    <col min="12801" max="12801" width="1" style="163" customWidth="1"/>
    <col min="12802" max="12802" width="4.625" style="163" customWidth="1"/>
    <col min="12803" max="12803" width="2.125" style="163" customWidth="1"/>
    <col min="12804" max="12804" width="6.5" style="163" customWidth="1"/>
    <col min="12805" max="12805" width="1.875" style="163" customWidth="1"/>
    <col min="12806" max="12806" width="7.625" style="163" customWidth="1"/>
    <col min="12807" max="12807" width="4.625" style="163" customWidth="1"/>
    <col min="12808" max="12808" width="10.625" style="163" customWidth="1"/>
    <col min="12809" max="12809" width="7.625" style="163" customWidth="1"/>
    <col min="12810" max="12810" width="3.375" style="163" customWidth="1"/>
    <col min="12811" max="12811" width="12.625" style="163" customWidth="1"/>
    <col min="12812" max="12812" width="13.25" style="163" customWidth="1"/>
    <col min="12813" max="12814" width="8.5" style="163" customWidth="1"/>
    <col min="12815" max="12817" width="5.875" style="163" customWidth="1"/>
    <col min="12818" max="12818" width="1.375" style="163" customWidth="1"/>
    <col min="12819" max="12820" width="18.125" style="163" customWidth="1"/>
    <col min="12821" max="12828" width="5.625" style="163" customWidth="1"/>
    <col min="12829" max="12857" width="3.75" style="163" customWidth="1"/>
    <col min="12858" max="12865" width="4.75" style="163" customWidth="1"/>
    <col min="12866" max="12866" width="6.5" style="163" customWidth="1"/>
    <col min="12867" max="12871" width="3.75" style="163" customWidth="1"/>
    <col min="12872" max="12872" width="4" style="163" customWidth="1"/>
    <col min="12873" max="12873" width="2.875" style="163" customWidth="1"/>
    <col min="12874" max="12874" width="3.625" style="163" customWidth="1"/>
    <col min="12875" max="13056" width="9" style="163"/>
    <col min="13057" max="13057" width="1" style="163" customWidth="1"/>
    <col min="13058" max="13058" width="4.625" style="163" customWidth="1"/>
    <col min="13059" max="13059" width="2.125" style="163" customWidth="1"/>
    <col min="13060" max="13060" width="6.5" style="163" customWidth="1"/>
    <col min="13061" max="13061" width="1.875" style="163" customWidth="1"/>
    <col min="13062" max="13062" width="7.625" style="163" customWidth="1"/>
    <col min="13063" max="13063" width="4.625" style="163" customWidth="1"/>
    <col min="13064" max="13064" width="10.625" style="163" customWidth="1"/>
    <col min="13065" max="13065" width="7.625" style="163" customWidth="1"/>
    <col min="13066" max="13066" width="3.375" style="163" customWidth="1"/>
    <col min="13067" max="13067" width="12.625" style="163" customWidth="1"/>
    <col min="13068" max="13068" width="13.25" style="163" customWidth="1"/>
    <col min="13069" max="13070" width="8.5" style="163" customWidth="1"/>
    <col min="13071" max="13073" width="5.875" style="163" customWidth="1"/>
    <col min="13074" max="13074" width="1.375" style="163" customWidth="1"/>
    <col min="13075" max="13076" width="18.125" style="163" customWidth="1"/>
    <col min="13077" max="13084" width="5.625" style="163" customWidth="1"/>
    <col min="13085" max="13113" width="3.75" style="163" customWidth="1"/>
    <col min="13114" max="13121" width="4.75" style="163" customWidth="1"/>
    <col min="13122" max="13122" width="6.5" style="163" customWidth="1"/>
    <col min="13123" max="13127" width="3.75" style="163" customWidth="1"/>
    <col min="13128" max="13128" width="4" style="163" customWidth="1"/>
    <col min="13129" max="13129" width="2.875" style="163" customWidth="1"/>
    <col min="13130" max="13130" width="3.625" style="163" customWidth="1"/>
    <col min="13131" max="13312" width="9" style="163"/>
    <col min="13313" max="13313" width="1" style="163" customWidth="1"/>
    <col min="13314" max="13314" width="4.625" style="163" customWidth="1"/>
    <col min="13315" max="13315" width="2.125" style="163" customWidth="1"/>
    <col min="13316" max="13316" width="6.5" style="163" customWidth="1"/>
    <col min="13317" max="13317" width="1.875" style="163" customWidth="1"/>
    <col min="13318" max="13318" width="7.625" style="163" customWidth="1"/>
    <col min="13319" max="13319" width="4.625" style="163" customWidth="1"/>
    <col min="13320" max="13320" width="10.625" style="163" customWidth="1"/>
    <col min="13321" max="13321" width="7.625" style="163" customWidth="1"/>
    <col min="13322" max="13322" width="3.375" style="163" customWidth="1"/>
    <col min="13323" max="13323" width="12.625" style="163" customWidth="1"/>
    <col min="13324" max="13324" width="13.25" style="163" customWidth="1"/>
    <col min="13325" max="13326" width="8.5" style="163" customWidth="1"/>
    <col min="13327" max="13329" width="5.875" style="163" customWidth="1"/>
    <col min="13330" max="13330" width="1.375" style="163" customWidth="1"/>
    <col min="13331" max="13332" width="18.125" style="163" customWidth="1"/>
    <col min="13333" max="13340" width="5.625" style="163" customWidth="1"/>
    <col min="13341" max="13369" width="3.75" style="163" customWidth="1"/>
    <col min="13370" max="13377" width="4.75" style="163" customWidth="1"/>
    <col min="13378" max="13378" width="6.5" style="163" customWidth="1"/>
    <col min="13379" max="13383" width="3.75" style="163" customWidth="1"/>
    <col min="13384" max="13384" width="4" style="163" customWidth="1"/>
    <col min="13385" max="13385" width="2.875" style="163" customWidth="1"/>
    <col min="13386" max="13386" width="3.625" style="163" customWidth="1"/>
    <col min="13387" max="13568" width="9" style="163"/>
    <col min="13569" max="13569" width="1" style="163" customWidth="1"/>
    <col min="13570" max="13570" width="4.625" style="163" customWidth="1"/>
    <col min="13571" max="13571" width="2.125" style="163" customWidth="1"/>
    <col min="13572" max="13572" width="6.5" style="163" customWidth="1"/>
    <col min="13573" max="13573" width="1.875" style="163" customWidth="1"/>
    <col min="13574" max="13574" width="7.625" style="163" customWidth="1"/>
    <col min="13575" max="13575" width="4.625" style="163" customWidth="1"/>
    <col min="13576" max="13576" width="10.625" style="163" customWidth="1"/>
    <col min="13577" max="13577" width="7.625" style="163" customWidth="1"/>
    <col min="13578" max="13578" width="3.375" style="163" customWidth="1"/>
    <col min="13579" max="13579" width="12.625" style="163" customWidth="1"/>
    <col min="13580" max="13580" width="13.25" style="163" customWidth="1"/>
    <col min="13581" max="13582" width="8.5" style="163" customWidth="1"/>
    <col min="13583" max="13585" width="5.875" style="163" customWidth="1"/>
    <col min="13586" max="13586" width="1.375" style="163" customWidth="1"/>
    <col min="13587" max="13588" width="18.125" style="163" customWidth="1"/>
    <col min="13589" max="13596" width="5.625" style="163" customWidth="1"/>
    <col min="13597" max="13625" width="3.75" style="163" customWidth="1"/>
    <col min="13626" max="13633" width="4.75" style="163" customWidth="1"/>
    <col min="13634" max="13634" width="6.5" style="163" customWidth="1"/>
    <col min="13635" max="13639" width="3.75" style="163" customWidth="1"/>
    <col min="13640" max="13640" width="4" style="163" customWidth="1"/>
    <col min="13641" max="13641" width="2.875" style="163" customWidth="1"/>
    <col min="13642" max="13642" width="3.625" style="163" customWidth="1"/>
    <col min="13643" max="13824" width="9" style="163"/>
    <col min="13825" max="13825" width="1" style="163" customWidth="1"/>
    <col min="13826" max="13826" width="4.625" style="163" customWidth="1"/>
    <col min="13827" max="13827" width="2.125" style="163" customWidth="1"/>
    <col min="13828" max="13828" width="6.5" style="163" customWidth="1"/>
    <col min="13829" max="13829" width="1.875" style="163" customWidth="1"/>
    <col min="13830" max="13830" width="7.625" style="163" customWidth="1"/>
    <col min="13831" max="13831" width="4.625" style="163" customWidth="1"/>
    <col min="13832" max="13832" width="10.625" style="163" customWidth="1"/>
    <col min="13833" max="13833" width="7.625" style="163" customWidth="1"/>
    <col min="13834" max="13834" width="3.375" style="163" customWidth="1"/>
    <col min="13835" max="13835" width="12.625" style="163" customWidth="1"/>
    <col min="13836" max="13836" width="13.25" style="163" customWidth="1"/>
    <col min="13837" max="13838" width="8.5" style="163" customWidth="1"/>
    <col min="13839" max="13841" width="5.875" style="163" customWidth="1"/>
    <col min="13842" max="13842" width="1.375" style="163" customWidth="1"/>
    <col min="13843" max="13844" width="18.125" style="163" customWidth="1"/>
    <col min="13845" max="13852" width="5.625" style="163" customWidth="1"/>
    <col min="13853" max="13881" width="3.75" style="163" customWidth="1"/>
    <col min="13882" max="13889" width="4.75" style="163" customWidth="1"/>
    <col min="13890" max="13890" width="6.5" style="163" customWidth="1"/>
    <col min="13891" max="13895" width="3.75" style="163" customWidth="1"/>
    <col min="13896" max="13896" width="4" style="163" customWidth="1"/>
    <col min="13897" max="13897" width="2.875" style="163" customWidth="1"/>
    <col min="13898" max="13898" width="3.625" style="163" customWidth="1"/>
    <col min="13899" max="14080" width="9" style="163"/>
    <col min="14081" max="14081" width="1" style="163" customWidth="1"/>
    <col min="14082" max="14082" width="4.625" style="163" customWidth="1"/>
    <col min="14083" max="14083" width="2.125" style="163" customWidth="1"/>
    <col min="14084" max="14084" width="6.5" style="163" customWidth="1"/>
    <col min="14085" max="14085" width="1.875" style="163" customWidth="1"/>
    <col min="14086" max="14086" width="7.625" style="163" customWidth="1"/>
    <col min="14087" max="14087" width="4.625" style="163" customWidth="1"/>
    <col min="14088" max="14088" width="10.625" style="163" customWidth="1"/>
    <col min="14089" max="14089" width="7.625" style="163" customWidth="1"/>
    <col min="14090" max="14090" width="3.375" style="163" customWidth="1"/>
    <col min="14091" max="14091" width="12.625" style="163" customWidth="1"/>
    <col min="14092" max="14092" width="13.25" style="163" customWidth="1"/>
    <col min="14093" max="14094" width="8.5" style="163" customWidth="1"/>
    <col min="14095" max="14097" width="5.875" style="163" customWidth="1"/>
    <col min="14098" max="14098" width="1.375" style="163" customWidth="1"/>
    <col min="14099" max="14100" width="18.125" style="163" customWidth="1"/>
    <col min="14101" max="14108" width="5.625" style="163" customWidth="1"/>
    <col min="14109" max="14137" width="3.75" style="163" customWidth="1"/>
    <col min="14138" max="14145" width="4.75" style="163" customWidth="1"/>
    <col min="14146" max="14146" width="6.5" style="163" customWidth="1"/>
    <col min="14147" max="14151" width="3.75" style="163" customWidth="1"/>
    <col min="14152" max="14152" width="4" style="163" customWidth="1"/>
    <col min="14153" max="14153" width="2.875" style="163" customWidth="1"/>
    <col min="14154" max="14154" width="3.625" style="163" customWidth="1"/>
    <col min="14155" max="14336" width="9" style="163"/>
    <col min="14337" max="14337" width="1" style="163" customWidth="1"/>
    <col min="14338" max="14338" width="4.625" style="163" customWidth="1"/>
    <col min="14339" max="14339" width="2.125" style="163" customWidth="1"/>
    <col min="14340" max="14340" width="6.5" style="163" customWidth="1"/>
    <col min="14341" max="14341" width="1.875" style="163" customWidth="1"/>
    <col min="14342" max="14342" width="7.625" style="163" customWidth="1"/>
    <col min="14343" max="14343" width="4.625" style="163" customWidth="1"/>
    <col min="14344" max="14344" width="10.625" style="163" customWidth="1"/>
    <col min="14345" max="14345" width="7.625" style="163" customWidth="1"/>
    <col min="14346" max="14346" width="3.375" style="163" customWidth="1"/>
    <col min="14347" max="14347" width="12.625" style="163" customWidth="1"/>
    <col min="14348" max="14348" width="13.25" style="163" customWidth="1"/>
    <col min="14349" max="14350" width="8.5" style="163" customWidth="1"/>
    <col min="14351" max="14353" width="5.875" style="163" customWidth="1"/>
    <col min="14354" max="14354" width="1.375" style="163" customWidth="1"/>
    <col min="14355" max="14356" width="18.125" style="163" customWidth="1"/>
    <col min="14357" max="14364" width="5.625" style="163" customWidth="1"/>
    <col min="14365" max="14393" width="3.75" style="163" customWidth="1"/>
    <col min="14394" max="14401" width="4.75" style="163" customWidth="1"/>
    <col min="14402" max="14402" width="6.5" style="163" customWidth="1"/>
    <col min="14403" max="14407" width="3.75" style="163" customWidth="1"/>
    <col min="14408" max="14408" width="4" style="163" customWidth="1"/>
    <col min="14409" max="14409" width="2.875" style="163" customWidth="1"/>
    <col min="14410" max="14410" width="3.625" style="163" customWidth="1"/>
    <col min="14411" max="14592" width="9" style="163"/>
    <col min="14593" max="14593" width="1" style="163" customWidth="1"/>
    <col min="14594" max="14594" width="4.625" style="163" customWidth="1"/>
    <col min="14595" max="14595" width="2.125" style="163" customWidth="1"/>
    <col min="14596" max="14596" width="6.5" style="163" customWidth="1"/>
    <col min="14597" max="14597" width="1.875" style="163" customWidth="1"/>
    <col min="14598" max="14598" width="7.625" style="163" customWidth="1"/>
    <col min="14599" max="14599" width="4.625" style="163" customWidth="1"/>
    <col min="14600" max="14600" width="10.625" style="163" customWidth="1"/>
    <col min="14601" max="14601" width="7.625" style="163" customWidth="1"/>
    <col min="14602" max="14602" width="3.375" style="163" customWidth="1"/>
    <col min="14603" max="14603" width="12.625" style="163" customWidth="1"/>
    <col min="14604" max="14604" width="13.25" style="163" customWidth="1"/>
    <col min="14605" max="14606" width="8.5" style="163" customWidth="1"/>
    <col min="14607" max="14609" width="5.875" style="163" customWidth="1"/>
    <col min="14610" max="14610" width="1.375" style="163" customWidth="1"/>
    <col min="14611" max="14612" width="18.125" style="163" customWidth="1"/>
    <col min="14613" max="14620" width="5.625" style="163" customWidth="1"/>
    <col min="14621" max="14649" width="3.75" style="163" customWidth="1"/>
    <col min="14650" max="14657" width="4.75" style="163" customWidth="1"/>
    <col min="14658" max="14658" width="6.5" style="163" customWidth="1"/>
    <col min="14659" max="14663" width="3.75" style="163" customWidth="1"/>
    <col min="14664" max="14664" width="4" style="163" customWidth="1"/>
    <col min="14665" max="14665" width="2.875" style="163" customWidth="1"/>
    <col min="14666" max="14666" width="3.625" style="163" customWidth="1"/>
    <col min="14667" max="14848" width="9" style="163"/>
    <col min="14849" max="14849" width="1" style="163" customWidth="1"/>
    <col min="14850" max="14850" width="4.625" style="163" customWidth="1"/>
    <col min="14851" max="14851" width="2.125" style="163" customWidth="1"/>
    <col min="14852" max="14852" width="6.5" style="163" customWidth="1"/>
    <col min="14853" max="14853" width="1.875" style="163" customWidth="1"/>
    <col min="14854" max="14854" width="7.625" style="163" customWidth="1"/>
    <col min="14855" max="14855" width="4.625" style="163" customWidth="1"/>
    <col min="14856" max="14856" width="10.625" style="163" customWidth="1"/>
    <col min="14857" max="14857" width="7.625" style="163" customWidth="1"/>
    <col min="14858" max="14858" width="3.375" style="163" customWidth="1"/>
    <col min="14859" max="14859" width="12.625" style="163" customWidth="1"/>
    <col min="14860" max="14860" width="13.25" style="163" customWidth="1"/>
    <col min="14861" max="14862" width="8.5" style="163" customWidth="1"/>
    <col min="14863" max="14865" width="5.875" style="163" customWidth="1"/>
    <col min="14866" max="14866" width="1.375" style="163" customWidth="1"/>
    <col min="14867" max="14868" width="18.125" style="163" customWidth="1"/>
    <col min="14869" max="14876" width="5.625" style="163" customWidth="1"/>
    <col min="14877" max="14905" width="3.75" style="163" customWidth="1"/>
    <col min="14906" max="14913" width="4.75" style="163" customWidth="1"/>
    <col min="14914" max="14914" width="6.5" style="163" customWidth="1"/>
    <col min="14915" max="14919" width="3.75" style="163" customWidth="1"/>
    <col min="14920" max="14920" width="4" style="163" customWidth="1"/>
    <col min="14921" max="14921" width="2.875" style="163" customWidth="1"/>
    <col min="14922" max="14922" width="3.625" style="163" customWidth="1"/>
    <col min="14923" max="15104" width="9" style="163"/>
    <col min="15105" max="15105" width="1" style="163" customWidth="1"/>
    <col min="15106" max="15106" width="4.625" style="163" customWidth="1"/>
    <col min="15107" max="15107" width="2.125" style="163" customWidth="1"/>
    <col min="15108" max="15108" width="6.5" style="163" customWidth="1"/>
    <col min="15109" max="15109" width="1.875" style="163" customWidth="1"/>
    <col min="15110" max="15110" width="7.625" style="163" customWidth="1"/>
    <col min="15111" max="15111" width="4.625" style="163" customWidth="1"/>
    <col min="15112" max="15112" width="10.625" style="163" customWidth="1"/>
    <col min="15113" max="15113" width="7.625" style="163" customWidth="1"/>
    <col min="15114" max="15114" width="3.375" style="163" customWidth="1"/>
    <col min="15115" max="15115" width="12.625" style="163" customWidth="1"/>
    <col min="15116" max="15116" width="13.25" style="163" customWidth="1"/>
    <col min="15117" max="15118" width="8.5" style="163" customWidth="1"/>
    <col min="15119" max="15121" width="5.875" style="163" customWidth="1"/>
    <col min="15122" max="15122" width="1.375" style="163" customWidth="1"/>
    <col min="15123" max="15124" width="18.125" style="163" customWidth="1"/>
    <col min="15125" max="15132" width="5.625" style="163" customWidth="1"/>
    <col min="15133" max="15161" width="3.75" style="163" customWidth="1"/>
    <col min="15162" max="15169" width="4.75" style="163" customWidth="1"/>
    <col min="15170" max="15170" width="6.5" style="163" customWidth="1"/>
    <col min="15171" max="15175" width="3.75" style="163" customWidth="1"/>
    <col min="15176" max="15176" width="4" style="163" customWidth="1"/>
    <col min="15177" max="15177" width="2.875" style="163" customWidth="1"/>
    <col min="15178" max="15178" width="3.625" style="163" customWidth="1"/>
    <col min="15179" max="15360" width="9" style="163"/>
    <col min="15361" max="15361" width="1" style="163" customWidth="1"/>
    <col min="15362" max="15362" width="4.625" style="163" customWidth="1"/>
    <col min="15363" max="15363" width="2.125" style="163" customWidth="1"/>
    <col min="15364" max="15364" width="6.5" style="163" customWidth="1"/>
    <col min="15365" max="15365" width="1.875" style="163" customWidth="1"/>
    <col min="15366" max="15366" width="7.625" style="163" customWidth="1"/>
    <col min="15367" max="15367" width="4.625" style="163" customWidth="1"/>
    <col min="15368" max="15368" width="10.625" style="163" customWidth="1"/>
    <col min="15369" max="15369" width="7.625" style="163" customWidth="1"/>
    <col min="15370" max="15370" width="3.375" style="163" customWidth="1"/>
    <col min="15371" max="15371" width="12.625" style="163" customWidth="1"/>
    <col min="15372" max="15372" width="13.25" style="163" customWidth="1"/>
    <col min="15373" max="15374" width="8.5" style="163" customWidth="1"/>
    <col min="15375" max="15377" width="5.875" style="163" customWidth="1"/>
    <col min="15378" max="15378" width="1.375" style="163" customWidth="1"/>
    <col min="15379" max="15380" width="18.125" style="163" customWidth="1"/>
    <col min="15381" max="15388" width="5.625" style="163" customWidth="1"/>
    <col min="15389" max="15417" width="3.75" style="163" customWidth="1"/>
    <col min="15418" max="15425" width="4.75" style="163" customWidth="1"/>
    <col min="15426" max="15426" width="6.5" style="163" customWidth="1"/>
    <col min="15427" max="15431" width="3.75" style="163" customWidth="1"/>
    <col min="15432" max="15432" width="4" style="163" customWidth="1"/>
    <col min="15433" max="15433" width="2.875" style="163" customWidth="1"/>
    <col min="15434" max="15434" width="3.625" style="163" customWidth="1"/>
    <col min="15435" max="15616" width="9" style="163"/>
    <col min="15617" max="15617" width="1" style="163" customWidth="1"/>
    <col min="15618" max="15618" width="4.625" style="163" customWidth="1"/>
    <col min="15619" max="15619" width="2.125" style="163" customWidth="1"/>
    <col min="15620" max="15620" width="6.5" style="163" customWidth="1"/>
    <col min="15621" max="15621" width="1.875" style="163" customWidth="1"/>
    <col min="15622" max="15622" width="7.625" style="163" customWidth="1"/>
    <col min="15623" max="15623" width="4.625" style="163" customWidth="1"/>
    <col min="15624" max="15624" width="10.625" style="163" customWidth="1"/>
    <col min="15625" max="15625" width="7.625" style="163" customWidth="1"/>
    <col min="15626" max="15626" width="3.375" style="163" customWidth="1"/>
    <col min="15627" max="15627" width="12.625" style="163" customWidth="1"/>
    <col min="15628" max="15628" width="13.25" style="163" customWidth="1"/>
    <col min="15629" max="15630" width="8.5" style="163" customWidth="1"/>
    <col min="15631" max="15633" width="5.875" style="163" customWidth="1"/>
    <col min="15634" max="15634" width="1.375" style="163" customWidth="1"/>
    <col min="15635" max="15636" width="18.125" style="163" customWidth="1"/>
    <col min="15637" max="15644" width="5.625" style="163" customWidth="1"/>
    <col min="15645" max="15673" width="3.75" style="163" customWidth="1"/>
    <col min="15674" max="15681" width="4.75" style="163" customWidth="1"/>
    <col min="15682" max="15682" width="6.5" style="163" customWidth="1"/>
    <col min="15683" max="15687" width="3.75" style="163" customWidth="1"/>
    <col min="15688" max="15688" width="4" style="163" customWidth="1"/>
    <col min="15689" max="15689" width="2.875" style="163" customWidth="1"/>
    <col min="15690" max="15690" width="3.625" style="163" customWidth="1"/>
    <col min="15691" max="15872" width="9" style="163"/>
    <col min="15873" max="15873" width="1" style="163" customWidth="1"/>
    <col min="15874" max="15874" width="4.625" style="163" customWidth="1"/>
    <col min="15875" max="15875" width="2.125" style="163" customWidth="1"/>
    <col min="15876" max="15876" width="6.5" style="163" customWidth="1"/>
    <col min="15877" max="15877" width="1.875" style="163" customWidth="1"/>
    <col min="15878" max="15878" width="7.625" style="163" customWidth="1"/>
    <col min="15879" max="15879" width="4.625" style="163" customWidth="1"/>
    <col min="15880" max="15880" width="10.625" style="163" customWidth="1"/>
    <col min="15881" max="15881" width="7.625" style="163" customWidth="1"/>
    <col min="15882" max="15882" width="3.375" style="163" customWidth="1"/>
    <col min="15883" max="15883" width="12.625" style="163" customWidth="1"/>
    <col min="15884" max="15884" width="13.25" style="163" customWidth="1"/>
    <col min="15885" max="15886" width="8.5" style="163" customWidth="1"/>
    <col min="15887" max="15889" width="5.875" style="163" customWidth="1"/>
    <col min="15890" max="15890" width="1.375" style="163" customWidth="1"/>
    <col min="15891" max="15892" width="18.125" style="163" customWidth="1"/>
    <col min="15893" max="15900" width="5.625" style="163" customWidth="1"/>
    <col min="15901" max="15929" width="3.75" style="163" customWidth="1"/>
    <col min="15930" max="15937" width="4.75" style="163" customWidth="1"/>
    <col min="15938" max="15938" width="6.5" style="163" customWidth="1"/>
    <col min="15939" max="15943" width="3.75" style="163" customWidth="1"/>
    <col min="15944" max="15944" width="4" style="163" customWidth="1"/>
    <col min="15945" max="15945" width="2.875" style="163" customWidth="1"/>
    <col min="15946" max="15946" width="3.625" style="163" customWidth="1"/>
    <col min="15947" max="16128" width="9" style="163"/>
    <col min="16129" max="16129" width="1" style="163" customWidth="1"/>
    <col min="16130" max="16130" width="4.625" style="163" customWidth="1"/>
    <col min="16131" max="16131" width="2.125" style="163" customWidth="1"/>
    <col min="16132" max="16132" width="6.5" style="163" customWidth="1"/>
    <col min="16133" max="16133" width="1.875" style="163" customWidth="1"/>
    <col min="16134" max="16134" width="7.625" style="163" customWidth="1"/>
    <col min="16135" max="16135" width="4.625" style="163" customWidth="1"/>
    <col min="16136" max="16136" width="10.625" style="163" customWidth="1"/>
    <col min="16137" max="16137" width="7.625" style="163" customWidth="1"/>
    <col min="16138" max="16138" width="3.375" style="163" customWidth="1"/>
    <col min="16139" max="16139" width="12.625" style="163" customWidth="1"/>
    <col min="16140" max="16140" width="13.25" style="163" customWidth="1"/>
    <col min="16141" max="16142" width="8.5" style="163" customWidth="1"/>
    <col min="16143" max="16145" width="5.875" style="163" customWidth="1"/>
    <col min="16146" max="16146" width="1.375" style="163" customWidth="1"/>
    <col min="16147" max="16148" width="18.125" style="163" customWidth="1"/>
    <col min="16149" max="16156" width="5.625" style="163" customWidth="1"/>
    <col min="16157" max="16185" width="3.75" style="163" customWidth="1"/>
    <col min="16186" max="16193" width="4.75" style="163" customWidth="1"/>
    <col min="16194" max="16194" width="6.5" style="163" customWidth="1"/>
    <col min="16195" max="16199" width="3.75" style="163" customWidth="1"/>
    <col min="16200" max="16200" width="4" style="163" customWidth="1"/>
    <col min="16201" max="16201" width="2.875" style="163" customWidth="1"/>
    <col min="16202" max="16202" width="3.625" style="163" customWidth="1"/>
    <col min="16203" max="16384" width="9" style="163"/>
  </cols>
  <sheetData>
    <row r="1" spans="1:74" ht="4.5" customHeight="1" x14ac:dyDescent="0.15">
      <c r="A1" s="85"/>
      <c r="B1" s="86"/>
      <c r="C1" s="75"/>
      <c r="D1" s="75"/>
      <c r="E1" s="75"/>
      <c r="F1" s="76"/>
      <c r="G1" s="76"/>
      <c r="H1" s="76"/>
      <c r="I1" s="76"/>
      <c r="J1" s="76"/>
      <c r="K1" s="76"/>
      <c r="L1" s="76"/>
      <c r="M1" s="76"/>
      <c r="N1" s="76"/>
      <c r="O1" s="76"/>
      <c r="P1" s="76"/>
      <c r="Q1" s="76"/>
      <c r="R1" s="76"/>
    </row>
    <row r="2" spans="1:74" ht="34.5" customHeight="1" x14ac:dyDescent="0.15">
      <c r="A2" s="87"/>
      <c r="B2" s="121" t="s">
        <v>96</v>
      </c>
      <c r="C2" s="75"/>
      <c r="D2" s="75"/>
      <c r="E2" s="75"/>
      <c r="F2" s="76"/>
      <c r="G2" s="76"/>
      <c r="H2" s="76"/>
      <c r="I2" s="76"/>
      <c r="J2" s="76"/>
      <c r="K2" s="76"/>
      <c r="L2" s="76"/>
      <c r="M2" s="76"/>
      <c r="N2" s="76"/>
      <c r="O2" s="76"/>
      <c r="P2" s="76"/>
      <c r="Q2" s="76"/>
      <c r="R2" s="76"/>
    </row>
    <row r="3" spans="1:74" ht="16.5" customHeight="1" x14ac:dyDescent="0.15">
      <c r="A3" s="87"/>
      <c r="B3" s="77"/>
      <c r="C3" s="75"/>
      <c r="D3" s="75"/>
      <c r="E3" s="75"/>
      <c r="F3" s="76"/>
      <c r="G3" s="76"/>
      <c r="H3" s="76"/>
      <c r="I3" s="76"/>
      <c r="J3" s="76"/>
      <c r="K3" s="76"/>
      <c r="L3" s="76"/>
      <c r="M3" s="76"/>
      <c r="N3" s="76"/>
      <c r="O3" s="76"/>
      <c r="P3" s="76"/>
      <c r="Q3" s="76"/>
      <c r="R3" s="76"/>
    </row>
    <row r="4" spans="1:74" ht="21.75" customHeight="1" x14ac:dyDescent="0.15">
      <c r="A4" s="87"/>
      <c r="B4" s="557" t="str">
        <f>記録簿４月!$B$4</f>
        <v>令和５年度初任者研修年間指導計画書用記録簿（単独校用）＜提出の必要なし＞</v>
      </c>
      <c r="C4" s="557"/>
      <c r="D4" s="557"/>
      <c r="E4" s="557"/>
      <c r="F4" s="557"/>
      <c r="G4" s="557"/>
      <c r="H4" s="557"/>
      <c r="I4" s="557"/>
      <c r="J4" s="557"/>
      <c r="K4" s="557"/>
      <c r="L4" s="557"/>
      <c r="M4" s="557"/>
      <c r="N4" s="557"/>
      <c r="O4" s="557"/>
      <c r="P4" s="557"/>
      <c r="Q4" s="557"/>
      <c r="R4" s="165"/>
    </row>
    <row r="5" spans="1:74" ht="3" customHeight="1" x14ac:dyDescent="0.15">
      <c r="A5" s="87"/>
      <c r="B5" s="76"/>
      <c r="C5" s="75"/>
      <c r="D5" s="75"/>
      <c r="E5" s="75"/>
      <c r="F5" s="76"/>
      <c r="G5" s="76"/>
      <c r="H5" s="76"/>
      <c r="I5" s="76"/>
      <c r="J5" s="76"/>
      <c r="K5" s="76"/>
      <c r="L5" s="76"/>
      <c r="M5" s="76"/>
      <c r="N5" s="76"/>
      <c r="O5" s="76"/>
      <c r="P5" s="76"/>
      <c r="Q5" s="76"/>
      <c r="R5" s="76"/>
    </row>
    <row r="6" spans="1:74" ht="24" customHeight="1" x14ac:dyDescent="0.15">
      <c r="A6" s="87"/>
      <c r="B6" s="420" t="str">
        <f>記録簿４月!B6</f>
        <v>学校名</v>
      </c>
      <c r="C6" s="421"/>
      <c r="D6" s="421" t="str">
        <f>記録簿４月!D6</f>
        <v>県立○○学校</v>
      </c>
      <c r="E6" s="421"/>
      <c r="F6" s="421"/>
      <c r="G6" s="421"/>
      <c r="H6" s="421"/>
      <c r="I6" s="421"/>
      <c r="J6" s="558"/>
      <c r="K6" s="436" t="str">
        <f>記録簿４月!K6</f>
        <v>校長名</v>
      </c>
      <c r="L6" s="437"/>
      <c r="M6" s="559" t="str">
        <f>記録簿４月!M6</f>
        <v>□□　□□</v>
      </c>
      <c r="N6" s="559"/>
      <c r="O6" s="559"/>
      <c r="P6" s="559"/>
      <c r="Q6" s="560"/>
      <c r="R6" s="166"/>
    </row>
    <row r="7" spans="1:74" ht="24" customHeight="1" x14ac:dyDescent="0.15">
      <c r="A7" s="87"/>
      <c r="B7" s="424" t="str">
        <f>記録簿４月!B7</f>
        <v>初任者</v>
      </c>
      <c r="C7" s="425"/>
      <c r="D7" s="430" t="str">
        <f>記録簿４月!D7</f>
        <v>氏 名</v>
      </c>
      <c r="E7" s="431"/>
      <c r="F7" s="431" t="str">
        <f>記録簿４月!F7</f>
        <v>○○　○○</v>
      </c>
      <c r="G7" s="431"/>
      <c r="H7" s="431"/>
      <c r="I7" s="431"/>
      <c r="J7" s="434"/>
      <c r="K7" s="438"/>
      <c r="L7" s="439"/>
      <c r="M7" s="561"/>
      <c r="N7" s="561"/>
      <c r="O7" s="561"/>
      <c r="P7" s="561"/>
      <c r="Q7" s="562"/>
      <c r="R7" s="166"/>
    </row>
    <row r="8" spans="1:74" ht="30" customHeight="1" x14ac:dyDescent="0.15">
      <c r="A8" s="87"/>
      <c r="B8" s="426"/>
      <c r="C8" s="427"/>
      <c r="D8" s="430" t="str">
        <f>記録簿４月!D8</f>
        <v>担当学年</v>
      </c>
      <c r="E8" s="434"/>
      <c r="F8" s="430" t="str">
        <f>記録簿４月!F8</f>
        <v>　○年○組（正・副）（　年所属）</v>
      </c>
      <c r="G8" s="431"/>
      <c r="H8" s="431"/>
      <c r="I8" s="431"/>
      <c r="J8" s="434"/>
      <c r="K8" s="369" t="str">
        <f>記録簿４月!K8</f>
        <v xml:space="preserve"> 校内指導教員
 職・氏名</v>
      </c>
      <c r="L8" s="370"/>
      <c r="M8" s="370" t="str">
        <f>記録簿４月!M8</f>
        <v>教諭</v>
      </c>
      <c r="N8" s="563" t="str">
        <f>記録簿４月!N8</f>
        <v>△△　△△</v>
      </c>
      <c r="O8" s="563"/>
      <c r="P8" s="563"/>
      <c r="Q8" s="564"/>
      <c r="R8" s="80"/>
      <c r="AM8" s="554" t="s">
        <v>94</v>
      </c>
      <c r="AN8" s="554" t="s">
        <v>94</v>
      </c>
      <c r="AO8" s="554" t="s">
        <v>94</v>
      </c>
      <c r="AP8" s="554" t="s">
        <v>94</v>
      </c>
      <c r="AQ8" s="554" t="s">
        <v>94</v>
      </c>
      <c r="AR8" s="554" t="s">
        <v>94</v>
      </c>
      <c r="AS8" s="554" t="s">
        <v>94</v>
      </c>
      <c r="AT8" s="554" t="s">
        <v>94</v>
      </c>
      <c r="BN8" s="555"/>
    </row>
    <row r="9" spans="1:74" ht="30" customHeight="1" x14ac:dyDescent="0.15">
      <c r="A9" s="87"/>
      <c r="B9" s="428"/>
      <c r="C9" s="429"/>
      <c r="D9" s="412" t="str">
        <f>記録簿４月!D9</f>
        <v>担当教科</v>
      </c>
      <c r="E9" s="413"/>
      <c r="F9" s="567" t="str">
        <f>記録簿４月!F9</f>
        <v>国語</v>
      </c>
      <c r="G9" s="568"/>
      <c r="H9" s="568"/>
      <c r="I9" s="568"/>
      <c r="J9" s="427"/>
      <c r="K9" s="371"/>
      <c r="L9" s="372"/>
      <c r="M9" s="372"/>
      <c r="N9" s="565"/>
      <c r="O9" s="565"/>
      <c r="P9" s="565"/>
      <c r="Q9" s="566"/>
      <c r="R9" s="80"/>
      <c r="AM9" s="554"/>
      <c r="AN9" s="554"/>
      <c r="AO9" s="554"/>
      <c r="AP9" s="554"/>
      <c r="AQ9" s="554"/>
      <c r="AR9" s="554"/>
      <c r="AS9" s="554"/>
      <c r="AT9" s="554"/>
      <c r="AV9" s="537" t="s">
        <v>80</v>
      </c>
      <c r="AW9" s="537" t="s">
        <v>80</v>
      </c>
      <c r="AX9" s="537" t="s">
        <v>80</v>
      </c>
      <c r="AY9" s="537" t="s">
        <v>80</v>
      </c>
      <c r="AZ9" s="537" t="s">
        <v>80</v>
      </c>
      <c r="BA9" s="537" t="s">
        <v>80</v>
      </c>
      <c r="BB9" s="537" t="s">
        <v>80</v>
      </c>
      <c r="BC9" s="537" t="s">
        <v>80</v>
      </c>
      <c r="BD9" s="167"/>
      <c r="BF9" s="538" t="s">
        <v>66</v>
      </c>
      <c r="BG9" s="538" t="s">
        <v>92</v>
      </c>
      <c r="BH9" s="538" t="s">
        <v>66</v>
      </c>
      <c r="BI9" s="538" t="s">
        <v>66</v>
      </c>
      <c r="BJ9" s="538" t="s">
        <v>66</v>
      </c>
      <c r="BK9" s="538" t="s">
        <v>66</v>
      </c>
      <c r="BL9" s="538" t="s">
        <v>66</v>
      </c>
      <c r="BM9" s="538" t="s">
        <v>66</v>
      </c>
      <c r="BN9" s="555"/>
    </row>
    <row r="10" spans="1:74" ht="9" customHeight="1" x14ac:dyDescent="0.15">
      <c r="A10" s="87"/>
      <c r="B10" s="78"/>
      <c r="C10" s="79"/>
      <c r="D10" s="79"/>
      <c r="E10" s="79"/>
      <c r="F10" s="78"/>
      <c r="G10" s="78"/>
      <c r="H10" s="78"/>
      <c r="I10" s="78"/>
      <c r="J10" s="88"/>
      <c r="K10" s="88"/>
      <c r="L10" s="88"/>
      <c r="M10" s="78"/>
      <c r="N10" s="78"/>
      <c r="O10" s="78"/>
      <c r="P10" s="78"/>
      <c r="Q10" s="78"/>
      <c r="R10" s="80"/>
      <c r="AM10" s="554"/>
      <c r="AN10" s="554"/>
      <c r="AO10" s="554"/>
      <c r="AP10" s="554"/>
      <c r="AQ10" s="554"/>
      <c r="AR10" s="554"/>
      <c r="AS10" s="554"/>
      <c r="AT10" s="554"/>
      <c r="AV10" s="537"/>
      <c r="AW10" s="537"/>
      <c r="AX10" s="537"/>
      <c r="AY10" s="537"/>
      <c r="AZ10" s="537"/>
      <c r="BA10" s="537"/>
      <c r="BB10" s="537"/>
      <c r="BC10" s="537"/>
      <c r="BD10" s="167"/>
      <c r="BF10" s="538"/>
      <c r="BG10" s="538"/>
      <c r="BH10" s="538"/>
      <c r="BI10" s="538"/>
      <c r="BJ10" s="538"/>
      <c r="BK10" s="538"/>
      <c r="BL10" s="538"/>
      <c r="BM10" s="538"/>
      <c r="BN10" s="555"/>
    </row>
    <row r="11" spans="1:74" ht="8.25" customHeight="1" x14ac:dyDescent="0.15">
      <c r="A11" s="168"/>
      <c r="B11" s="417"/>
      <c r="C11" s="417"/>
      <c r="D11" s="417"/>
      <c r="E11" s="417"/>
      <c r="F11" s="417"/>
      <c r="G11" s="417"/>
      <c r="H11" s="417"/>
      <c r="I11" s="417"/>
      <c r="J11" s="417"/>
      <c r="K11" s="417"/>
      <c r="L11" s="417"/>
      <c r="M11" s="417"/>
      <c r="N11" s="417"/>
      <c r="O11" s="417"/>
      <c r="P11" s="418"/>
      <c r="Q11" s="418"/>
      <c r="R11" s="81"/>
      <c r="S11" s="536" t="s">
        <v>67</v>
      </c>
      <c r="T11" s="169"/>
      <c r="U11" s="537" t="s">
        <v>62</v>
      </c>
      <c r="V11" s="537" t="s">
        <v>62</v>
      </c>
      <c r="W11" s="537" t="s">
        <v>62</v>
      </c>
      <c r="X11" s="537" t="s">
        <v>62</v>
      </c>
      <c r="Y11" s="537" t="s">
        <v>62</v>
      </c>
      <c r="Z11" s="537" t="s">
        <v>62</v>
      </c>
      <c r="AA11" s="537" t="s">
        <v>62</v>
      </c>
      <c r="AB11" s="537" t="s">
        <v>62</v>
      </c>
      <c r="AC11" s="170"/>
      <c r="AD11" s="537" t="s">
        <v>68</v>
      </c>
      <c r="AE11" s="537" t="s">
        <v>68</v>
      </c>
      <c r="AF11" s="537" t="s">
        <v>68</v>
      </c>
      <c r="AG11" s="537" t="s">
        <v>68</v>
      </c>
      <c r="AH11" s="537" t="s">
        <v>68</v>
      </c>
      <c r="AI11" s="537" t="s">
        <v>68</v>
      </c>
      <c r="AJ11" s="537" t="s">
        <v>68</v>
      </c>
      <c r="AK11" s="537" t="s">
        <v>68</v>
      </c>
      <c r="AL11" s="170"/>
      <c r="AM11" s="554"/>
      <c r="AN11" s="554"/>
      <c r="AO11" s="554"/>
      <c r="AP11" s="554"/>
      <c r="AQ11" s="554"/>
      <c r="AR11" s="554"/>
      <c r="AS11" s="554"/>
      <c r="AT11" s="554"/>
      <c r="AU11" s="170"/>
      <c r="AV11" s="537"/>
      <c r="AW11" s="537"/>
      <c r="AX11" s="537"/>
      <c r="AY11" s="537"/>
      <c r="AZ11" s="537"/>
      <c r="BA11" s="537"/>
      <c r="BB11" s="537"/>
      <c r="BC11" s="537"/>
      <c r="BD11" s="167"/>
      <c r="BE11" s="170"/>
      <c r="BF11" s="538"/>
      <c r="BG11" s="538"/>
      <c r="BH11" s="538"/>
      <c r="BI11" s="538"/>
      <c r="BJ11" s="538"/>
      <c r="BK11" s="538"/>
      <c r="BL11" s="538"/>
      <c r="BM11" s="538"/>
      <c r="BN11" s="555"/>
      <c r="BO11" s="535" t="s">
        <v>9</v>
      </c>
      <c r="BP11" s="535" t="s">
        <v>10</v>
      </c>
      <c r="BQ11" s="535" t="s">
        <v>11</v>
      </c>
      <c r="BR11" s="535" t="s">
        <v>27</v>
      </c>
      <c r="BS11" s="535" t="s">
        <v>28</v>
      </c>
      <c r="BT11" s="535" t="s">
        <v>29</v>
      </c>
      <c r="BU11" s="535" t="s">
        <v>69</v>
      </c>
      <c r="BV11" s="535" t="s">
        <v>70</v>
      </c>
    </row>
    <row r="12" spans="1:74" ht="35.25" customHeight="1" x14ac:dyDescent="0.15">
      <c r="A12" s="168"/>
      <c r="B12" s="394" t="s">
        <v>71</v>
      </c>
      <c r="C12" s="394"/>
      <c r="D12" s="394"/>
      <c r="E12" s="394"/>
      <c r="F12" s="394"/>
      <c r="G12" s="394"/>
      <c r="H12" s="394"/>
      <c r="I12" s="394"/>
      <c r="J12" s="394"/>
      <c r="K12" s="394"/>
      <c r="L12" s="394"/>
      <c r="M12" s="394"/>
      <c r="N12" s="394"/>
      <c r="O12" s="394"/>
      <c r="P12" s="394"/>
      <c r="Q12" s="394"/>
      <c r="R12" s="82"/>
      <c r="S12" s="536"/>
      <c r="T12" s="169"/>
      <c r="U12" s="537"/>
      <c r="V12" s="537"/>
      <c r="W12" s="537"/>
      <c r="X12" s="537"/>
      <c r="Y12" s="537"/>
      <c r="Z12" s="537"/>
      <c r="AA12" s="537"/>
      <c r="AB12" s="537"/>
      <c r="AC12" s="170"/>
      <c r="AD12" s="537"/>
      <c r="AE12" s="537"/>
      <c r="AF12" s="537"/>
      <c r="AG12" s="537"/>
      <c r="AH12" s="537"/>
      <c r="AI12" s="537"/>
      <c r="AJ12" s="537"/>
      <c r="AK12" s="537"/>
      <c r="AL12" s="170"/>
      <c r="AM12" s="554"/>
      <c r="AN12" s="554"/>
      <c r="AO12" s="554"/>
      <c r="AP12" s="554"/>
      <c r="AQ12" s="554"/>
      <c r="AR12" s="554"/>
      <c r="AS12" s="554"/>
      <c r="AT12" s="554"/>
      <c r="AU12" s="170"/>
      <c r="AV12" s="537"/>
      <c r="AW12" s="537"/>
      <c r="AX12" s="537"/>
      <c r="AY12" s="537"/>
      <c r="AZ12" s="537"/>
      <c r="BA12" s="537"/>
      <c r="BB12" s="537"/>
      <c r="BC12" s="537"/>
      <c r="BD12" s="167"/>
      <c r="BE12" s="170"/>
      <c r="BF12" s="538"/>
      <c r="BG12" s="538"/>
      <c r="BH12" s="538"/>
      <c r="BI12" s="538"/>
      <c r="BJ12" s="538"/>
      <c r="BK12" s="538"/>
      <c r="BL12" s="538"/>
      <c r="BM12" s="538"/>
      <c r="BN12" s="555"/>
      <c r="BO12" s="535"/>
      <c r="BP12" s="535"/>
      <c r="BQ12" s="535"/>
      <c r="BR12" s="535"/>
      <c r="BS12" s="535"/>
      <c r="BT12" s="535"/>
      <c r="BU12" s="535"/>
      <c r="BV12" s="535"/>
    </row>
    <row r="13" spans="1:74" ht="16.5" customHeight="1" x14ac:dyDescent="0.15">
      <c r="A13" s="168"/>
      <c r="B13" s="545" t="s">
        <v>72</v>
      </c>
      <c r="C13" s="547" t="s">
        <v>73</v>
      </c>
      <c r="D13" s="548"/>
      <c r="E13" s="363" t="s">
        <v>74</v>
      </c>
      <c r="F13" s="364"/>
      <c r="G13" s="364"/>
      <c r="H13" s="364"/>
      <c r="I13" s="364"/>
      <c r="J13" s="364"/>
      <c r="K13" s="550"/>
      <c r="L13" s="547" t="s">
        <v>75</v>
      </c>
      <c r="M13" s="553" t="s">
        <v>76</v>
      </c>
      <c r="N13" s="553"/>
      <c r="O13" s="539" t="s">
        <v>61</v>
      </c>
      <c r="P13" s="540"/>
      <c r="Q13" s="541"/>
      <c r="R13" s="171"/>
      <c r="S13" s="536"/>
      <c r="T13" s="169"/>
      <c r="U13" s="172">
        <v>1</v>
      </c>
      <c r="V13" s="172">
        <v>2</v>
      </c>
      <c r="W13" s="172">
        <v>3</v>
      </c>
      <c r="X13" s="172">
        <v>4</v>
      </c>
      <c r="Y13" s="172">
        <v>5</v>
      </c>
      <c r="Z13" s="172">
        <v>6</v>
      </c>
      <c r="AA13" s="172">
        <v>7</v>
      </c>
      <c r="AB13" s="172">
        <v>8</v>
      </c>
      <c r="AC13" s="170"/>
      <c r="AD13" s="172">
        <v>1</v>
      </c>
      <c r="AE13" s="170">
        <v>2</v>
      </c>
      <c r="AF13" s="172">
        <v>3</v>
      </c>
      <c r="AG13" s="170">
        <v>4</v>
      </c>
      <c r="AH13" s="172">
        <v>5</v>
      </c>
      <c r="AI13" s="170">
        <v>6</v>
      </c>
      <c r="AJ13" s="172">
        <v>7</v>
      </c>
      <c r="AK13" s="170">
        <v>8</v>
      </c>
      <c r="AL13" s="170"/>
      <c r="AM13" s="170">
        <v>1</v>
      </c>
      <c r="AN13" s="170">
        <v>2</v>
      </c>
      <c r="AO13" s="170">
        <v>3</v>
      </c>
      <c r="AP13" s="170">
        <v>4</v>
      </c>
      <c r="AQ13" s="170">
        <v>5</v>
      </c>
      <c r="AR13" s="170">
        <v>6</v>
      </c>
      <c r="AS13" s="170">
        <v>7</v>
      </c>
      <c r="AT13" s="170">
        <v>8</v>
      </c>
      <c r="AU13" s="170"/>
      <c r="AV13" s="172">
        <v>1</v>
      </c>
      <c r="AW13" s="170">
        <v>2</v>
      </c>
      <c r="AX13" s="170">
        <v>3</v>
      </c>
      <c r="AY13" s="170">
        <v>4</v>
      </c>
      <c r="AZ13" s="170">
        <v>5</v>
      </c>
      <c r="BA13" s="170">
        <v>6</v>
      </c>
      <c r="BB13" s="170">
        <v>7</v>
      </c>
      <c r="BC13" s="170">
        <v>8</v>
      </c>
      <c r="BD13" s="170"/>
      <c r="BE13" s="170"/>
      <c r="BF13" s="173">
        <v>1</v>
      </c>
      <c r="BG13" s="170">
        <v>2</v>
      </c>
      <c r="BH13" s="170">
        <v>3</v>
      </c>
      <c r="BI13" s="170">
        <v>4</v>
      </c>
      <c r="BJ13" s="170">
        <v>5</v>
      </c>
      <c r="BK13" s="170">
        <v>6</v>
      </c>
      <c r="BL13" s="170">
        <v>7</v>
      </c>
      <c r="BM13" s="170">
        <v>8</v>
      </c>
      <c r="BN13" s="172"/>
      <c r="BO13" s="535"/>
      <c r="BP13" s="535"/>
      <c r="BQ13" s="535"/>
      <c r="BR13" s="535"/>
      <c r="BS13" s="535"/>
      <c r="BT13" s="535"/>
      <c r="BU13" s="535"/>
      <c r="BV13" s="535"/>
    </row>
    <row r="14" spans="1:74" ht="16.5" customHeight="1" x14ac:dyDescent="0.15">
      <c r="A14" s="168"/>
      <c r="B14" s="546"/>
      <c r="C14" s="428"/>
      <c r="D14" s="549"/>
      <c r="E14" s="551"/>
      <c r="F14" s="528"/>
      <c r="G14" s="528"/>
      <c r="H14" s="528"/>
      <c r="I14" s="528"/>
      <c r="J14" s="528"/>
      <c r="K14" s="552"/>
      <c r="L14" s="428"/>
      <c r="M14" s="174" t="s">
        <v>77</v>
      </c>
      <c r="N14" s="175" t="s">
        <v>78</v>
      </c>
      <c r="O14" s="542"/>
      <c r="P14" s="543"/>
      <c r="Q14" s="544"/>
      <c r="R14" s="76"/>
      <c r="S14" s="536"/>
      <c r="T14" s="169"/>
      <c r="U14" s="172"/>
      <c r="V14" s="172"/>
      <c r="W14" s="172"/>
      <c r="X14" s="172"/>
      <c r="Y14" s="172"/>
      <c r="Z14" s="172"/>
      <c r="AA14" s="172"/>
      <c r="AB14" s="172"/>
      <c r="AC14" s="170"/>
      <c r="AD14" s="172"/>
      <c r="AE14" s="170"/>
      <c r="AF14" s="170"/>
      <c r="AG14" s="170"/>
      <c r="AH14" s="170"/>
      <c r="AI14" s="170"/>
      <c r="AJ14" s="170"/>
      <c r="AK14" s="170"/>
      <c r="AL14" s="170"/>
      <c r="AM14" s="170"/>
      <c r="AN14" s="170"/>
      <c r="AO14" s="170"/>
      <c r="AP14" s="170"/>
      <c r="AQ14" s="170"/>
      <c r="AR14" s="170"/>
      <c r="AS14" s="170"/>
      <c r="AT14" s="170"/>
      <c r="AU14" s="170"/>
      <c r="AV14" s="172"/>
      <c r="AW14" s="170"/>
      <c r="AX14" s="170"/>
      <c r="AY14" s="170"/>
      <c r="AZ14" s="170"/>
      <c r="BA14" s="170"/>
      <c r="BB14" s="170"/>
      <c r="BC14" s="170"/>
      <c r="BD14" s="170"/>
      <c r="BE14" s="170"/>
      <c r="BG14" s="170"/>
      <c r="BH14" s="170"/>
      <c r="BI14" s="170"/>
      <c r="BJ14" s="170"/>
      <c r="BK14" s="170"/>
      <c r="BL14" s="170"/>
      <c r="BM14" s="170"/>
      <c r="BN14" s="172"/>
      <c r="BO14" s="535"/>
      <c r="BP14" s="535"/>
      <c r="BQ14" s="535"/>
      <c r="BR14" s="535"/>
      <c r="BS14" s="535"/>
      <c r="BT14" s="535"/>
      <c r="BU14" s="535"/>
      <c r="BV14" s="535"/>
    </row>
    <row r="15" spans="1:74" s="185" customFormat="1" ht="24" customHeight="1" x14ac:dyDescent="0.15">
      <c r="A15" s="176"/>
      <c r="B15" s="177" t="s">
        <v>145</v>
      </c>
      <c r="C15" s="380"/>
      <c r="D15" s="381"/>
      <c r="E15" s="382"/>
      <c r="F15" s="383"/>
      <c r="G15" s="383"/>
      <c r="H15" s="383"/>
      <c r="I15" s="383"/>
      <c r="J15" s="383"/>
      <c r="K15" s="533"/>
      <c r="L15" s="92"/>
      <c r="M15" s="93"/>
      <c r="N15" s="94"/>
      <c r="O15" s="391"/>
      <c r="P15" s="392"/>
      <c r="Q15" s="393"/>
      <c r="R15" s="178"/>
      <c r="S15" s="179" t="str">
        <f>IF(L15=$U$11,$U$11&amp;M15,IF(L15=$AD$11,$AD$11&amp;M15,IF(L15=AM8,AM8&amp;M15,IF(L15=$AV$9,$AV$9&amp;M15,IF(L15=BF9,BF9&amp;M15,IF(L15="","",$BF$9&amp;M15))))))</f>
        <v/>
      </c>
      <c r="T15" s="179"/>
      <c r="U15" s="180">
        <f t="shared" ref="U15:U39" si="0">COUNTIFS(L15,"校長",M15,"①")*$N15</f>
        <v>0</v>
      </c>
      <c r="V15" s="180">
        <f t="shared" ref="V15:V39" si="1">COUNTIFS(L15,"校長",M15,"②")*$N15</f>
        <v>0</v>
      </c>
      <c r="W15" s="180">
        <f t="shared" ref="W15:W39" si="2">COUNTIFS(L15,"校長",M15,"③")*$N15</f>
        <v>0</v>
      </c>
      <c r="X15" s="180">
        <f t="shared" ref="X15:X39" si="3">COUNTIFS(L15,"校長",M15,"④")*$N15</f>
        <v>0</v>
      </c>
      <c r="Y15" s="180">
        <f t="shared" ref="Y15:Y39" si="4">COUNTIFS(L15,"校長",M15,"⑤")*$N15</f>
        <v>0</v>
      </c>
      <c r="Z15" s="180">
        <f t="shared" ref="Z15:Z39" si="5">COUNTIFS(L15,"校長",M15,"⑥")*$N15</f>
        <v>0</v>
      </c>
      <c r="AA15" s="180">
        <f t="shared" ref="AA15:AA39" si="6">COUNTIFS(L15,"校長",M15,"⑦")*$N15</f>
        <v>0</v>
      </c>
      <c r="AB15" s="180">
        <f t="shared" ref="AB15:AB39" si="7">COUNTIFS(L15,"校長",M15,"⑧")*$N15</f>
        <v>0</v>
      </c>
      <c r="AC15" s="181"/>
      <c r="AD15" s="180">
        <f t="shared" ref="AD15:AD39" si="8">COUNTIFS(L15,"教頭",M15,"①")*$N15</f>
        <v>0</v>
      </c>
      <c r="AE15" s="180">
        <f t="shared" ref="AE15:AE39" si="9">COUNTIFS(L15,"教頭",M15,"②")*$N15</f>
        <v>0</v>
      </c>
      <c r="AF15" s="180">
        <f t="shared" ref="AF15:AF39" si="10">COUNTIFS(L15,"教頭",M15,"③")*$N15</f>
        <v>0</v>
      </c>
      <c r="AG15" s="180">
        <f t="shared" ref="AG15:AG39" si="11">COUNTIFS(L15,"教頭",M15,"④")*$N15</f>
        <v>0</v>
      </c>
      <c r="AH15" s="180">
        <f t="shared" ref="AH15:AH39" si="12">COUNTIFS(L15,"教頭",M15,"⑤")*$N15</f>
        <v>0</v>
      </c>
      <c r="AI15" s="180">
        <f t="shared" ref="AI15:AI39" si="13">COUNTIFS(L15,"教頭",M15,"⑥")*$N15</f>
        <v>0</v>
      </c>
      <c r="AJ15" s="180">
        <f t="shared" ref="AJ15:AJ39" si="14">COUNTIFS(L15,"教頭",M15,"⑦")*$N15</f>
        <v>0</v>
      </c>
      <c r="AK15" s="180">
        <f t="shared" ref="AK15:AK39" si="15">COUNTIFS(L15,"教頭",M15,"⑧")*$N15</f>
        <v>0</v>
      </c>
      <c r="AL15" s="181"/>
      <c r="AM15" s="180">
        <f t="shared" ref="AM15:AM39" si="16">COUNTIFS(L15,"校内指導教員",M15,"①")*$N15</f>
        <v>0</v>
      </c>
      <c r="AN15" s="180">
        <f t="shared" ref="AN15:AN39" si="17">COUNTIFS(L15,"校内指導教員",M15,"②")*$N15</f>
        <v>0</v>
      </c>
      <c r="AO15" s="180">
        <f t="shared" ref="AO15:AO39" si="18">COUNTIFS(L15,"校内指導教員",M15,"③")*$N15</f>
        <v>0</v>
      </c>
      <c r="AP15" s="180">
        <f t="shared" ref="AP15:AP39" si="19">COUNTIFS(L15,"校内指導教員",M15,"④")*$N15</f>
        <v>0</v>
      </c>
      <c r="AQ15" s="180">
        <f t="shared" ref="AQ15:AQ39" si="20">COUNTIFS(L15,"校内指導教員",M15,"⑤")*$N15</f>
        <v>0</v>
      </c>
      <c r="AR15" s="180">
        <f t="shared" ref="AR15:AR39" si="21">COUNTIFS(L15,"校内指導教員",M15,"⑥")*$N15</f>
        <v>0</v>
      </c>
      <c r="AS15" s="180">
        <f t="shared" ref="AS15:AS39" si="22">COUNTIFS(L15,"校内指導教員",M15,"⑦")*$N15</f>
        <v>0</v>
      </c>
      <c r="AT15" s="180">
        <f t="shared" ref="AT15:AT39" si="23">COUNTIFS(L15,"校内指導教員",M15,"⑧")*$N15</f>
        <v>0</v>
      </c>
      <c r="AU15" s="181"/>
      <c r="AV15" s="180">
        <f t="shared" ref="AV15:AV39" si="24">COUNTIFS(L15,"教科指導員",M15,"①")*$N15</f>
        <v>0</v>
      </c>
      <c r="AW15" s="180">
        <f t="shared" ref="AW15:AW39" si="25">COUNTIFS(L15,"教科指導員",M15,"②")*$N15</f>
        <v>0</v>
      </c>
      <c r="AX15" s="180">
        <f t="shared" ref="AX15:AX39" si="26">COUNTIFS(L15,"教科指導員",M15,"③")*$N15</f>
        <v>0</v>
      </c>
      <c r="AY15" s="180">
        <f t="shared" ref="AY15:AY39" si="27">COUNTIFS(L15,"教科指導員",M15,"④")*$N15</f>
        <v>0</v>
      </c>
      <c r="AZ15" s="180">
        <f t="shared" ref="AZ15:AZ39" si="28">COUNTIFS(L15,"教科指導員",M15,"⑤")*$N15</f>
        <v>0</v>
      </c>
      <c r="BA15" s="180">
        <f t="shared" ref="BA15:BA39" si="29">COUNTIFS(L15,"教科指導員",M15,"⑥")*$N15</f>
        <v>0</v>
      </c>
      <c r="BB15" s="180">
        <f t="shared" ref="BB15:BB39" si="30">COUNTIFS(L15,"教科指導員",M15,"⑦")*$N15</f>
        <v>0</v>
      </c>
      <c r="BC15" s="180">
        <f t="shared" ref="BC15:BC39" si="31">COUNTIFS(L15,"教科指導員",M15,"⑧")*$N15</f>
        <v>0</v>
      </c>
      <c r="BD15" s="180"/>
      <c r="BE15" s="182">
        <f t="shared" ref="BE15:BE42" si="32">SUM(U15:BC15)</f>
        <v>0</v>
      </c>
      <c r="BF15" s="182">
        <f t="shared" ref="BF15:BF39" si="33">COUNTIFS(BE15,"0",M15,"①")*N15</f>
        <v>0</v>
      </c>
      <c r="BG15" s="182">
        <f t="shared" ref="BG15:BG39" si="34">COUNTIFS(BE15,"0",M15,"②")*N15</f>
        <v>0</v>
      </c>
      <c r="BH15" s="182">
        <f t="shared" ref="BH15:BH39" si="35">COUNTIFS(BE15,"0",M15,"③")*N15</f>
        <v>0</v>
      </c>
      <c r="BI15" s="182">
        <f t="shared" ref="BI15:BI39" si="36">COUNTIFS(BE15,"0",M15,"④")*N15</f>
        <v>0</v>
      </c>
      <c r="BJ15" s="182">
        <f t="shared" ref="BJ15:BJ39" si="37">COUNTIFS(BE15,"0",M15,"⑤")*N15</f>
        <v>0</v>
      </c>
      <c r="BK15" s="182">
        <f t="shared" ref="BK15:BK39" si="38">COUNTIFS(BE15,"0",M15,"⑥")*N15</f>
        <v>0</v>
      </c>
      <c r="BL15" s="182">
        <f t="shared" ref="BL15:BL39" si="39">COUNTIFS(BE15,"0",M15,"⑦")*N15</f>
        <v>0</v>
      </c>
      <c r="BM15" s="182">
        <f t="shared" ref="BM15:BM39" si="40">COUNTIFS(BE15,"0",M15,"⑧")*N15</f>
        <v>0</v>
      </c>
      <c r="BN15" s="183"/>
      <c r="BO15" s="184">
        <f t="shared" ref="BO15:BO39" si="41">COUNTIF(M15,"①")*$N15</f>
        <v>0</v>
      </c>
      <c r="BP15" s="184">
        <f t="shared" ref="BP15:BP39" si="42">COUNTIF(M15,"②")*$N15</f>
        <v>0</v>
      </c>
      <c r="BQ15" s="184">
        <f t="shared" ref="BQ15:BQ39" si="43">COUNTIF(M15,"③")*$N15</f>
        <v>0</v>
      </c>
      <c r="BR15" s="184">
        <f t="shared" ref="BR15:BR39" si="44">COUNTIF(M15,"④")*$N15</f>
        <v>0</v>
      </c>
      <c r="BS15" s="184">
        <f t="shared" ref="BS15:BS39" si="45">COUNTIF(M15,"⑤")*$N15</f>
        <v>0</v>
      </c>
      <c r="BT15" s="184">
        <f t="shared" ref="BT15:BT39" si="46">COUNTIF(M15,"⑥")*$N15</f>
        <v>0</v>
      </c>
      <c r="BU15" s="184">
        <f t="shared" ref="BU15:BU39" si="47">COUNTIF(M15,"⑦")*$N15</f>
        <v>0</v>
      </c>
      <c r="BV15" s="184">
        <f t="shared" ref="BV15:BV39" si="48">COUNTIF(M15,"⑧")*$N15</f>
        <v>0</v>
      </c>
    </row>
    <row r="16" spans="1:74" s="185" customFormat="1" ht="24" customHeight="1" x14ac:dyDescent="0.15">
      <c r="A16" s="176"/>
      <c r="B16" s="186"/>
      <c r="C16" s="380"/>
      <c r="D16" s="381"/>
      <c r="E16" s="382"/>
      <c r="F16" s="383"/>
      <c r="G16" s="383"/>
      <c r="H16" s="383"/>
      <c r="I16" s="383"/>
      <c r="J16" s="383"/>
      <c r="K16" s="533"/>
      <c r="L16" s="92"/>
      <c r="M16" s="93"/>
      <c r="N16" s="94"/>
      <c r="O16" s="385"/>
      <c r="P16" s="386"/>
      <c r="Q16" s="387"/>
      <c r="R16" s="178"/>
      <c r="S16" s="179" t="str">
        <f>IF(L16=$U$11,$U$11&amp;M16,IF(L16=$AD$11,$AD$11&amp;M16,IF(L16=AM8,AM8&amp;M16,IF(L16=$AV$9,$AV$9&amp;M16,IF(L16=BF9,BF9&amp;M16,IF(L16="","",$BF$9&amp;M16))))))</f>
        <v/>
      </c>
      <c r="T16" s="179"/>
      <c r="U16" s="180">
        <f t="shared" si="0"/>
        <v>0</v>
      </c>
      <c r="V16" s="180">
        <f t="shared" si="1"/>
        <v>0</v>
      </c>
      <c r="W16" s="180">
        <f t="shared" si="2"/>
        <v>0</v>
      </c>
      <c r="X16" s="180">
        <f t="shared" si="3"/>
        <v>0</v>
      </c>
      <c r="Y16" s="180">
        <f t="shared" si="4"/>
        <v>0</v>
      </c>
      <c r="Z16" s="180">
        <f t="shared" si="5"/>
        <v>0</v>
      </c>
      <c r="AA16" s="180">
        <f t="shared" si="6"/>
        <v>0</v>
      </c>
      <c r="AB16" s="180">
        <f t="shared" si="7"/>
        <v>0</v>
      </c>
      <c r="AC16" s="181"/>
      <c r="AD16" s="180">
        <f t="shared" si="8"/>
        <v>0</v>
      </c>
      <c r="AE16" s="180">
        <f t="shared" si="9"/>
        <v>0</v>
      </c>
      <c r="AF16" s="180">
        <f t="shared" si="10"/>
        <v>0</v>
      </c>
      <c r="AG16" s="180">
        <f t="shared" si="11"/>
        <v>0</v>
      </c>
      <c r="AH16" s="180">
        <f t="shared" si="12"/>
        <v>0</v>
      </c>
      <c r="AI16" s="180">
        <f t="shared" si="13"/>
        <v>0</v>
      </c>
      <c r="AJ16" s="180">
        <f t="shared" si="14"/>
        <v>0</v>
      </c>
      <c r="AK16" s="180">
        <f t="shared" si="15"/>
        <v>0</v>
      </c>
      <c r="AL16" s="181"/>
      <c r="AM16" s="180">
        <f t="shared" si="16"/>
        <v>0</v>
      </c>
      <c r="AN16" s="180">
        <f t="shared" si="17"/>
        <v>0</v>
      </c>
      <c r="AO16" s="180">
        <f t="shared" si="18"/>
        <v>0</v>
      </c>
      <c r="AP16" s="180">
        <f t="shared" si="19"/>
        <v>0</v>
      </c>
      <c r="AQ16" s="180">
        <f t="shared" si="20"/>
        <v>0</v>
      </c>
      <c r="AR16" s="180">
        <f t="shared" si="21"/>
        <v>0</v>
      </c>
      <c r="AS16" s="180">
        <f t="shared" si="22"/>
        <v>0</v>
      </c>
      <c r="AT16" s="180">
        <f t="shared" si="23"/>
        <v>0</v>
      </c>
      <c r="AU16" s="181"/>
      <c r="AV16" s="180">
        <f t="shared" si="24"/>
        <v>0</v>
      </c>
      <c r="AW16" s="180">
        <f t="shared" si="25"/>
        <v>0</v>
      </c>
      <c r="AX16" s="180">
        <f t="shared" si="26"/>
        <v>0</v>
      </c>
      <c r="AY16" s="180">
        <f t="shared" si="27"/>
        <v>0</v>
      </c>
      <c r="AZ16" s="180">
        <f t="shared" si="28"/>
        <v>0</v>
      </c>
      <c r="BA16" s="180">
        <f t="shared" si="29"/>
        <v>0</v>
      </c>
      <c r="BB16" s="180">
        <f t="shared" si="30"/>
        <v>0</v>
      </c>
      <c r="BC16" s="180">
        <f t="shared" si="31"/>
        <v>0</v>
      </c>
      <c r="BD16" s="180"/>
      <c r="BE16" s="182">
        <f t="shared" si="32"/>
        <v>0</v>
      </c>
      <c r="BF16" s="182">
        <f t="shared" si="33"/>
        <v>0</v>
      </c>
      <c r="BG16" s="182">
        <f t="shared" si="34"/>
        <v>0</v>
      </c>
      <c r="BH16" s="182">
        <f t="shared" si="35"/>
        <v>0</v>
      </c>
      <c r="BI16" s="182">
        <f t="shared" si="36"/>
        <v>0</v>
      </c>
      <c r="BJ16" s="182">
        <f t="shared" si="37"/>
        <v>0</v>
      </c>
      <c r="BK16" s="182">
        <f t="shared" si="38"/>
        <v>0</v>
      </c>
      <c r="BL16" s="182">
        <f t="shared" si="39"/>
        <v>0</v>
      </c>
      <c r="BM16" s="182">
        <f t="shared" si="40"/>
        <v>0</v>
      </c>
      <c r="BN16" s="183"/>
      <c r="BO16" s="184">
        <f t="shared" si="41"/>
        <v>0</v>
      </c>
      <c r="BP16" s="184">
        <f t="shared" si="42"/>
        <v>0</v>
      </c>
      <c r="BQ16" s="184">
        <f t="shared" si="43"/>
        <v>0</v>
      </c>
      <c r="BR16" s="184">
        <f t="shared" si="44"/>
        <v>0</v>
      </c>
      <c r="BS16" s="184">
        <f t="shared" si="45"/>
        <v>0</v>
      </c>
      <c r="BT16" s="184">
        <f t="shared" si="46"/>
        <v>0</v>
      </c>
      <c r="BU16" s="184">
        <f t="shared" si="47"/>
        <v>0</v>
      </c>
      <c r="BV16" s="184">
        <f t="shared" si="48"/>
        <v>0</v>
      </c>
    </row>
    <row r="17" spans="1:74" s="185" customFormat="1" ht="24" customHeight="1" x14ac:dyDescent="0.15">
      <c r="A17" s="176"/>
      <c r="B17" s="186"/>
      <c r="C17" s="380"/>
      <c r="D17" s="381"/>
      <c r="E17" s="382"/>
      <c r="F17" s="383"/>
      <c r="G17" s="383"/>
      <c r="H17" s="383"/>
      <c r="I17" s="383"/>
      <c r="J17" s="383"/>
      <c r="K17" s="533"/>
      <c r="L17" s="92"/>
      <c r="M17" s="93"/>
      <c r="N17" s="94"/>
      <c r="O17" s="385"/>
      <c r="P17" s="386"/>
      <c r="Q17" s="387"/>
      <c r="R17" s="178"/>
      <c r="S17" s="179" t="str">
        <f>IF(L17=$U$11,$U$11&amp;M17,IF(L17=$AD$11,$AD$11&amp;M17,IF(L17=AM8,AM8&amp;M17,IF(L17=$AV$9,$AV$9&amp;M17,IF(L17=BF9,BF9&amp;M17,IF(L17="","",$BF$9&amp;M17))))))</f>
        <v/>
      </c>
      <c r="T17" s="179"/>
      <c r="U17" s="180">
        <f t="shared" si="0"/>
        <v>0</v>
      </c>
      <c r="V17" s="180">
        <f t="shared" si="1"/>
        <v>0</v>
      </c>
      <c r="W17" s="180">
        <f t="shared" si="2"/>
        <v>0</v>
      </c>
      <c r="X17" s="180">
        <f t="shared" si="3"/>
        <v>0</v>
      </c>
      <c r="Y17" s="180">
        <f t="shared" si="4"/>
        <v>0</v>
      </c>
      <c r="Z17" s="180">
        <f t="shared" si="5"/>
        <v>0</v>
      </c>
      <c r="AA17" s="180">
        <f t="shared" si="6"/>
        <v>0</v>
      </c>
      <c r="AB17" s="180">
        <f t="shared" si="7"/>
        <v>0</v>
      </c>
      <c r="AC17" s="181"/>
      <c r="AD17" s="180">
        <f t="shared" si="8"/>
        <v>0</v>
      </c>
      <c r="AE17" s="180">
        <f t="shared" si="9"/>
        <v>0</v>
      </c>
      <c r="AF17" s="180">
        <f t="shared" si="10"/>
        <v>0</v>
      </c>
      <c r="AG17" s="180">
        <f t="shared" si="11"/>
        <v>0</v>
      </c>
      <c r="AH17" s="180">
        <f t="shared" si="12"/>
        <v>0</v>
      </c>
      <c r="AI17" s="180">
        <f t="shared" si="13"/>
        <v>0</v>
      </c>
      <c r="AJ17" s="180">
        <f t="shared" si="14"/>
        <v>0</v>
      </c>
      <c r="AK17" s="180">
        <f t="shared" si="15"/>
        <v>0</v>
      </c>
      <c r="AL17" s="181"/>
      <c r="AM17" s="180">
        <f t="shared" si="16"/>
        <v>0</v>
      </c>
      <c r="AN17" s="180">
        <f t="shared" si="17"/>
        <v>0</v>
      </c>
      <c r="AO17" s="180">
        <f t="shared" si="18"/>
        <v>0</v>
      </c>
      <c r="AP17" s="180">
        <f t="shared" si="19"/>
        <v>0</v>
      </c>
      <c r="AQ17" s="180">
        <f t="shared" si="20"/>
        <v>0</v>
      </c>
      <c r="AR17" s="180">
        <f t="shared" si="21"/>
        <v>0</v>
      </c>
      <c r="AS17" s="180">
        <f t="shared" si="22"/>
        <v>0</v>
      </c>
      <c r="AT17" s="180">
        <f t="shared" si="23"/>
        <v>0</v>
      </c>
      <c r="AU17" s="181"/>
      <c r="AV17" s="180">
        <f t="shared" si="24"/>
        <v>0</v>
      </c>
      <c r="AW17" s="180">
        <f t="shared" si="25"/>
        <v>0</v>
      </c>
      <c r="AX17" s="180">
        <f t="shared" si="26"/>
        <v>0</v>
      </c>
      <c r="AY17" s="180">
        <f t="shared" si="27"/>
        <v>0</v>
      </c>
      <c r="AZ17" s="180">
        <f t="shared" si="28"/>
        <v>0</v>
      </c>
      <c r="BA17" s="180">
        <f t="shared" si="29"/>
        <v>0</v>
      </c>
      <c r="BB17" s="180">
        <f t="shared" si="30"/>
        <v>0</v>
      </c>
      <c r="BC17" s="180">
        <f t="shared" si="31"/>
        <v>0</v>
      </c>
      <c r="BD17" s="180"/>
      <c r="BE17" s="182">
        <f t="shared" si="32"/>
        <v>0</v>
      </c>
      <c r="BF17" s="182">
        <f t="shared" si="33"/>
        <v>0</v>
      </c>
      <c r="BG17" s="182">
        <f t="shared" si="34"/>
        <v>0</v>
      </c>
      <c r="BH17" s="182">
        <f t="shared" si="35"/>
        <v>0</v>
      </c>
      <c r="BI17" s="182">
        <f t="shared" si="36"/>
        <v>0</v>
      </c>
      <c r="BJ17" s="182">
        <f t="shared" si="37"/>
        <v>0</v>
      </c>
      <c r="BK17" s="182">
        <f t="shared" si="38"/>
        <v>0</v>
      </c>
      <c r="BL17" s="182">
        <f t="shared" si="39"/>
        <v>0</v>
      </c>
      <c r="BM17" s="182">
        <f t="shared" si="40"/>
        <v>0</v>
      </c>
      <c r="BN17" s="183"/>
      <c r="BO17" s="184">
        <f t="shared" si="41"/>
        <v>0</v>
      </c>
      <c r="BP17" s="184">
        <f t="shared" si="42"/>
        <v>0</v>
      </c>
      <c r="BQ17" s="184">
        <f t="shared" si="43"/>
        <v>0</v>
      </c>
      <c r="BR17" s="184">
        <f t="shared" si="44"/>
        <v>0</v>
      </c>
      <c r="BS17" s="184">
        <f t="shared" si="45"/>
        <v>0</v>
      </c>
      <c r="BT17" s="184">
        <f t="shared" si="46"/>
        <v>0</v>
      </c>
      <c r="BU17" s="184">
        <f t="shared" si="47"/>
        <v>0</v>
      </c>
      <c r="BV17" s="184">
        <f t="shared" si="48"/>
        <v>0</v>
      </c>
    </row>
    <row r="18" spans="1:74" s="185" customFormat="1" ht="24" customHeight="1" x14ac:dyDescent="0.15">
      <c r="A18" s="176"/>
      <c r="B18" s="186"/>
      <c r="C18" s="380"/>
      <c r="D18" s="381"/>
      <c r="E18" s="382"/>
      <c r="F18" s="383"/>
      <c r="G18" s="383"/>
      <c r="H18" s="383"/>
      <c r="I18" s="383"/>
      <c r="J18" s="383"/>
      <c r="K18" s="533"/>
      <c r="L18" s="92"/>
      <c r="M18" s="93"/>
      <c r="N18" s="94"/>
      <c r="O18" s="385"/>
      <c r="P18" s="386"/>
      <c r="Q18" s="387"/>
      <c r="R18" s="178"/>
      <c r="S18" s="179" t="str">
        <f>IF(L18=$U$11,$U$11&amp;M18,IF(L18=$AD$11,$AD$11&amp;M18,IF(L18=AM8,AM8&amp;M18,IF(L18=$AV$9,$AV$9&amp;M18,IF(L18=BF9,BF9&amp;M18,IF(L18="","",$BF$9&amp;M18))))))</f>
        <v/>
      </c>
      <c r="T18" s="179"/>
      <c r="U18" s="180">
        <f t="shared" si="0"/>
        <v>0</v>
      </c>
      <c r="V18" s="180">
        <f t="shared" si="1"/>
        <v>0</v>
      </c>
      <c r="W18" s="180">
        <f t="shared" si="2"/>
        <v>0</v>
      </c>
      <c r="X18" s="180">
        <f t="shared" si="3"/>
        <v>0</v>
      </c>
      <c r="Y18" s="180">
        <f t="shared" si="4"/>
        <v>0</v>
      </c>
      <c r="Z18" s="180">
        <f t="shared" si="5"/>
        <v>0</v>
      </c>
      <c r="AA18" s="180">
        <f t="shared" si="6"/>
        <v>0</v>
      </c>
      <c r="AB18" s="180">
        <f t="shared" si="7"/>
        <v>0</v>
      </c>
      <c r="AC18" s="181"/>
      <c r="AD18" s="180">
        <f t="shared" si="8"/>
        <v>0</v>
      </c>
      <c r="AE18" s="180">
        <f t="shared" si="9"/>
        <v>0</v>
      </c>
      <c r="AF18" s="180">
        <f t="shared" si="10"/>
        <v>0</v>
      </c>
      <c r="AG18" s="180">
        <f t="shared" si="11"/>
        <v>0</v>
      </c>
      <c r="AH18" s="180">
        <f t="shared" si="12"/>
        <v>0</v>
      </c>
      <c r="AI18" s="180">
        <f t="shared" si="13"/>
        <v>0</v>
      </c>
      <c r="AJ18" s="180">
        <f t="shared" si="14"/>
        <v>0</v>
      </c>
      <c r="AK18" s="180">
        <f t="shared" si="15"/>
        <v>0</v>
      </c>
      <c r="AL18" s="181"/>
      <c r="AM18" s="180">
        <f t="shared" si="16"/>
        <v>0</v>
      </c>
      <c r="AN18" s="180">
        <f t="shared" si="17"/>
        <v>0</v>
      </c>
      <c r="AO18" s="180">
        <f t="shared" si="18"/>
        <v>0</v>
      </c>
      <c r="AP18" s="180">
        <f t="shared" si="19"/>
        <v>0</v>
      </c>
      <c r="AQ18" s="180">
        <f t="shared" si="20"/>
        <v>0</v>
      </c>
      <c r="AR18" s="180">
        <f t="shared" si="21"/>
        <v>0</v>
      </c>
      <c r="AS18" s="180">
        <f t="shared" si="22"/>
        <v>0</v>
      </c>
      <c r="AT18" s="180">
        <f t="shared" si="23"/>
        <v>0</v>
      </c>
      <c r="AU18" s="181"/>
      <c r="AV18" s="180">
        <f t="shared" si="24"/>
        <v>0</v>
      </c>
      <c r="AW18" s="180">
        <f t="shared" si="25"/>
        <v>0</v>
      </c>
      <c r="AX18" s="180">
        <f t="shared" si="26"/>
        <v>0</v>
      </c>
      <c r="AY18" s="180">
        <f t="shared" si="27"/>
        <v>0</v>
      </c>
      <c r="AZ18" s="180">
        <f t="shared" si="28"/>
        <v>0</v>
      </c>
      <c r="BA18" s="180">
        <f t="shared" si="29"/>
        <v>0</v>
      </c>
      <c r="BB18" s="180">
        <f t="shared" si="30"/>
        <v>0</v>
      </c>
      <c r="BC18" s="180">
        <f t="shared" si="31"/>
        <v>0</v>
      </c>
      <c r="BD18" s="180"/>
      <c r="BE18" s="182">
        <f t="shared" si="32"/>
        <v>0</v>
      </c>
      <c r="BF18" s="182">
        <f t="shared" si="33"/>
        <v>0</v>
      </c>
      <c r="BG18" s="182">
        <f t="shared" si="34"/>
        <v>0</v>
      </c>
      <c r="BH18" s="182">
        <f t="shared" si="35"/>
        <v>0</v>
      </c>
      <c r="BI18" s="182">
        <f t="shared" si="36"/>
        <v>0</v>
      </c>
      <c r="BJ18" s="182">
        <f t="shared" si="37"/>
        <v>0</v>
      </c>
      <c r="BK18" s="182">
        <f t="shared" si="38"/>
        <v>0</v>
      </c>
      <c r="BL18" s="182">
        <f t="shared" si="39"/>
        <v>0</v>
      </c>
      <c r="BM18" s="182">
        <f t="shared" si="40"/>
        <v>0</v>
      </c>
      <c r="BN18" s="183"/>
      <c r="BO18" s="184">
        <f t="shared" si="41"/>
        <v>0</v>
      </c>
      <c r="BP18" s="184">
        <f t="shared" si="42"/>
        <v>0</v>
      </c>
      <c r="BQ18" s="184">
        <f t="shared" si="43"/>
        <v>0</v>
      </c>
      <c r="BR18" s="184">
        <f t="shared" si="44"/>
        <v>0</v>
      </c>
      <c r="BS18" s="184">
        <f t="shared" si="45"/>
        <v>0</v>
      </c>
      <c r="BT18" s="184">
        <f t="shared" si="46"/>
        <v>0</v>
      </c>
      <c r="BU18" s="184">
        <f t="shared" si="47"/>
        <v>0</v>
      </c>
      <c r="BV18" s="184">
        <f t="shared" si="48"/>
        <v>0</v>
      </c>
    </row>
    <row r="19" spans="1:74" s="185" customFormat="1" ht="24" customHeight="1" x14ac:dyDescent="0.15">
      <c r="A19" s="176"/>
      <c r="B19" s="187"/>
      <c r="C19" s="380"/>
      <c r="D19" s="381"/>
      <c r="E19" s="382"/>
      <c r="F19" s="383"/>
      <c r="G19" s="383"/>
      <c r="H19" s="383"/>
      <c r="I19" s="383"/>
      <c r="J19" s="383"/>
      <c r="K19" s="533"/>
      <c r="L19" s="92"/>
      <c r="M19" s="93"/>
      <c r="N19" s="94"/>
      <c r="O19" s="385"/>
      <c r="P19" s="386"/>
      <c r="Q19" s="387"/>
      <c r="R19" s="178"/>
      <c r="S19" s="179" t="str">
        <f>IF(L19=$U$11,$U$11&amp;M19,IF(L19=$AD$11,$AD$11&amp;M19,IF(L19=AM8,AM8&amp;M19,IF(L19=$AV$9,$AV$9&amp;M19,IF(L19=BF9,BF9&amp;M19,IF(L19="","",$BF$9&amp;M19))))))</f>
        <v/>
      </c>
      <c r="T19" s="179"/>
      <c r="U19" s="180">
        <f t="shared" si="0"/>
        <v>0</v>
      </c>
      <c r="V19" s="180">
        <f t="shared" si="1"/>
        <v>0</v>
      </c>
      <c r="W19" s="180">
        <f t="shared" si="2"/>
        <v>0</v>
      </c>
      <c r="X19" s="180">
        <f t="shared" si="3"/>
        <v>0</v>
      </c>
      <c r="Y19" s="180">
        <f t="shared" si="4"/>
        <v>0</v>
      </c>
      <c r="Z19" s="180">
        <f t="shared" si="5"/>
        <v>0</v>
      </c>
      <c r="AA19" s="180">
        <f t="shared" si="6"/>
        <v>0</v>
      </c>
      <c r="AB19" s="180">
        <f t="shared" si="7"/>
        <v>0</v>
      </c>
      <c r="AC19" s="181"/>
      <c r="AD19" s="180">
        <f t="shared" si="8"/>
        <v>0</v>
      </c>
      <c r="AE19" s="180">
        <f t="shared" si="9"/>
        <v>0</v>
      </c>
      <c r="AF19" s="180">
        <f t="shared" si="10"/>
        <v>0</v>
      </c>
      <c r="AG19" s="180">
        <f t="shared" si="11"/>
        <v>0</v>
      </c>
      <c r="AH19" s="180">
        <f t="shared" si="12"/>
        <v>0</v>
      </c>
      <c r="AI19" s="180">
        <f t="shared" si="13"/>
        <v>0</v>
      </c>
      <c r="AJ19" s="180">
        <f t="shared" si="14"/>
        <v>0</v>
      </c>
      <c r="AK19" s="180">
        <f t="shared" si="15"/>
        <v>0</v>
      </c>
      <c r="AL19" s="181"/>
      <c r="AM19" s="180">
        <f t="shared" si="16"/>
        <v>0</v>
      </c>
      <c r="AN19" s="180">
        <f t="shared" si="17"/>
        <v>0</v>
      </c>
      <c r="AO19" s="180">
        <f t="shared" si="18"/>
        <v>0</v>
      </c>
      <c r="AP19" s="180">
        <f t="shared" si="19"/>
        <v>0</v>
      </c>
      <c r="AQ19" s="180">
        <f t="shared" si="20"/>
        <v>0</v>
      </c>
      <c r="AR19" s="180">
        <f t="shared" si="21"/>
        <v>0</v>
      </c>
      <c r="AS19" s="180">
        <f t="shared" si="22"/>
        <v>0</v>
      </c>
      <c r="AT19" s="180">
        <f t="shared" si="23"/>
        <v>0</v>
      </c>
      <c r="AU19" s="181"/>
      <c r="AV19" s="180">
        <f t="shared" si="24"/>
        <v>0</v>
      </c>
      <c r="AW19" s="180">
        <f t="shared" si="25"/>
        <v>0</v>
      </c>
      <c r="AX19" s="180">
        <f t="shared" si="26"/>
        <v>0</v>
      </c>
      <c r="AY19" s="180">
        <f t="shared" si="27"/>
        <v>0</v>
      </c>
      <c r="AZ19" s="180">
        <f t="shared" si="28"/>
        <v>0</v>
      </c>
      <c r="BA19" s="180">
        <f t="shared" si="29"/>
        <v>0</v>
      </c>
      <c r="BB19" s="180">
        <f t="shared" si="30"/>
        <v>0</v>
      </c>
      <c r="BC19" s="180">
        <f t="shared" si="31"/>
        <v>0</v>
      </c>
      <c r="BD19" s="180"/>
      <c r="BE19" s="182">
        <f t="shared" si="32"/>
        <v>0</v>
      </c>
      <c r="BF19" s="182">
        <f t="shared" si="33"/>
        <v>0</v>
      </c>
      <c r="BG19" s="182">
        <f t="shared" si="34"/>
        <v>0</v>
      </c>
      <c r="BH19" s="182">
        <f t="shared" si="35"/>
        <v>0</v>
      </c>
      <c r="BI19" s="182">
        <f t="shared" si="36"/>
        <v>0</v>
      </c>
      <c r="BJ19" s="182">
        <f t="shared" si="37"/>
        <v>0</v>
      </c>
      <c r="BK19" s="182">
        <f t="shared" si="38"/>
        <v>0</v>
      </c>
      <c r="BL19" s="182">
        <f t="shared" si="39"/>
        <v>0</v>
      </c>
      <c r="BM19" s="182">
        <f t="shared" si="40"/>
        <v>0</v>
      </c>
      <c r="BN19" s="183"/>
      <c r="BO19" s="184">
        <f t="shared" si="41"/>
        <v>0</v>
      </c>
      <c r="BP19" s="184">
        <f t="shared" si="42"/>
        <v>0</v>
      </c>
      <c r="BQ19" s="184">
        <f t="shared" si="43"/>
        <v>0</v>
      </c>
      <c r="BR19" s="184">
        <f t="shared" si="44"/>
        <v>0</v>
      </c>
      <c r="BS19" s="184">
        <f t="shared" si="45"/>
        <v>0</v>
      </c>
      <c r="BT19" s="184">
        <f t="shared" si="46"/>
        <v>0</v>
      </c>
      <c r="BU19" s="184">
        <f t="shared" si="47"/>
        <v>0</v>
      </c>
      <c r="BV19" s="184">
        <f t="shared" si="48"/>
        <v>0</v>
      </c>
    </row>
    <row r="20" spans="1:74" s="185" customFormat="1" ht="24" customHeight="1" x14ac:dyDescent="0.15">
      <c r="A20" s="176"/>
      <c r="B20" s="186"/>
      <c r="C20" s="380"/>
      <c r="D20" s="381"/>
      <c r="E20" s="382"/>
      <c r="F20" s="383"/>
      <c r="G20" s="383"/>
      <c r="H20" s="383"/>
      <c r="I20" s="383"/>
      <c r="J20" s="383"/>
      <c r="K20" s="533"/>
      <c r="L20" s="92"/>
      <c r="M20" s="93"/>
      <c r="N20" s="94"/>
      <c r="O20" s="385"/>
      <c r="P20" s="386"/>
      <c r="Q20" s="387"/>
      <c r="R20" s="178"/>
      <c r="S20" s="179" t="str">
        <f>IF(L20=$U$11,$U$11&amp;M20,IF(L20=$AD$11,$AD$11&amp;M20,IF(L20=AM8,AM8&amp;M20,IF(L20=$AV$9,$AV$9&amp;M20,IF(L20=BF9,BF9&amp;M20,IF(L20="","",$BF$9&amp;M20))))))</f>
        <v/>
      </c>
      <c r="T20" s="179"/>
      <c r="U20" s="180">
        <f t="shared" si="0"/>
        <v>0</v>
      </c>
      <c r="V20" s="180">
        <f t="shared" si="1"/>
        <v>0</v>
      </c>
      <c r="W20" s="180">
        <f t="shared" si="2"/>
        <v>0</v>
      </c>
      <c r="X20" s="180">
        <f t="shared" si="3"/>
        <v>0</v>
      </c>
      <c r="Y20" s="180">
        <f t="shared" si="4"/>
        <v>0</v>
      </c>
      <c r="Z20" s="180">
        <f t="shared" si="5"/>
        <v>0</v>
      </c>
      <c r="AA20" s="180">
        <f t="shared" si="6"/>
        <v>0</v>
      </c>
      <c r="AB20" s="180">
        <f t="shared" si="7"/>
        <v>0</v>
      </c>
      <c r="AC20" s="181"/>
      <c r="AD20" s="180">
        <f t="shared" si="8"/>
        <v>0</v>
      </c>
      <c r="AE20" s="180">
        <f t="shared" si="9"/>
        <v>0</v>
      </c>
      <c r="AF20" s="180">
        <f t="shared" si="10"/>
        <v>0</v>
      </c>
      <c r="AG20" s="180">
        <f t="shared" si="11"/>
        <v>0</v>
      </c>
      <c r="AH20" s="180">
        <f t="shared" si="12"/>
        <v>0</v>
      </c>
      <c r="AI20" s="180">
        <f t="shared" si="13"/>
        <v>0</v>
      </c>
      <c r="AJ20" s="180">
        <f t="shared" si="14"/>
        <v>0</v>
      </c>
      <c r="AK20" s="180">
        <f t="shared" si="15"/>
        <v>0</v>
      </c>
      <c r="AL20" s="181"/>
      <c r="AM20" s="180">
        <f t="shared" si="16"/>
        <v>0</v>
      </c>
      <c r="AN20" s="180">
        <f t="shared" si="17"/>
        <v>0</v>
      </c>
      <c r="AO20" s="180">
        <f t="shared" si="18"/>
        <v>0</v>
      </c>
      <c r="AP20" s="180">
        <f t="shared" si="19"/>
        <v>0</v>
      </c>
      <c r="AQ20" s="180">
        <f t="shared" si="20"/>
        <v>0</v>
      </c>
      <c r="AR20" s="180">
        <f t="shared" si="21"/>
        <v>0</v>
      </c>
      <c r="AS20" s="180">
        <f t="shared" si="22"/>
        <v>0</v>
      </c>
      <c r="AT20" s="180">
        <f t="shared" si="23"/>
        <v>0</v>
      </c>
      <c r="AU20" s="181"/>
      <c r="AV20" s="180">
        <f t="shared" si="24"/>
        <v>0</v>
      </c>
      <c r="AW20" s="180">
        <f t="shared" si="25"/>
        <v>0</v>
      </c>
      <c r="AX20" s="180">
        <f t="shared" si="26"/>
        <v>0</v>
      </c>
      <c r="AY20" s="180">
        <f t="shared" si="27"/>
        <v>0</v>
      </c>
      <c r="AZ20" s="180">
        <f t="shared" si="28"/>
        <v>0</v>
      </c>
      <c r="BA20" s="180">
        <f t="shared" si="29"/>
        <v>0</v>
      </c>
      <c r="BB20" s="180">
        <f t="shared" si="30"/>
        <v>0</v>
      </c>
      <c r="BC20" s="180">
        <f t="shared" si="31"/>
        <v>0</v>
      </c>
      <c r="BD20" s="180"/>
      <c r="BE20" s="182">
        <f t="shared" si="32"/>
        <v>0</v>
      </c>
      <c r="BF20" s="182">
        <f t="shared" si="33"/>
        <v>0</v>
      </c>
      <c r="BG20" s="182">
        <f t="shared" si="34"/>
        <v>0</v>
      </c>
      <c r="BH20" s="182">
        <f t="shared" si="35"/>
        <v>0</v>
      </c>
      <c r="BI20" s="182">
        <f t="shared" si="36"/>
        <v>0</v>
      </c>
      <c r="BJ20" s="182">
        <f t="shared" si="37"/>
        <v>0</v>
      </c>
      <c r="BK20" s="182">
        <f t="shared" si="38"/>
        <v>0</v>
      </c>
      <c r="BL20" s="182">
        <f t="shared" si="39"/>
        <v>0</v>
      </c>
      <c r="BM20" s="182">
        <f t="shared" si="40"/>
        <v>0</v>
      </c>
      <c r="BN20" s="183"/>
      <c r="BO20" s="184">
        <f t="shared" si="41"/>
        <v>0</v>
      </c>
      <c r="BP20" s="184">
        <f t="shared" si="42"/>
        <v>0</v>
      </c>
      <c r="BQ20" s="184">
        <f t="shared" si="43"/>
        <v>0</v>
      </c>
      <c r="BR20" s="184">
        <f t="shared" si="44"/>
        <v>0</v>
      </c>
      <c r="BS20" s="184">
        <f t="shared" si="45"/>
        <v>0</v>
      </c>
      <c r="BT20" s="184">
        <f t="shared" si="46"/>
        <v>0</v>
      </c>
      <c r="BU20" s="184">
        <f t="shared" si="47"/>
        <v>0</v>
      </c>
      <c r="BV20" s="184">
        <f t="shared" si="48"/>
        <v>0</v>
      </c>
    </row>
    <row r="21" spans="1:74" s="185" customFormat="1" ht="24" customHeight="1" x14ac:dyDescent="0.15">
      <c r="A21" s="176"/>
      <c r="B21" s="187"/>
      <c r="C21" s="380"/>
      <c r="D21" s="381"/>
      <c r="E21" s="382"/>
      <c r="F21" s="383"/>
      <c r="G21" s="383"/>
      <c r="H21" s="383"/>
      <c r="I21" s="383"/>
      <c r="J21" s="383"/>
      <c r="K21" s="533"/>
      <c r="L21" s="92"/>
      <c r="M21" s="93"/>
      <c r="N21" s="94"/>
      <c r="O21" s="385"/>
      <c r="P21" s="386"/>
      <c r="Q21" s="387"/>
      <c r="R21" s="178"/>
      <c r="S21" s="179" t="str">
        <f>IF(L21=$U$11,$U$11&amp;M21,IF(L21=$AD$11,$AD$11&amp;M21,IF(L21=AM8,AM8&amp;M21,IF(L21=$AV$9,$AV$9&amp;M21,IF(L21=BF9,BF9&amp;M21,IF(L21="","",$BF$9&amp;M21))))))</f>
        <v/>
      </c>
      <c r="T21" s="179"/>
      <c r="U21" s="180">
        <f t="shared" si="0"/>
        <v>0</v>
      </c>
      <c r="V21" s="180">
        <f t="shared" si="1"/>
        <v>0</v>
      </c>
      <c r="W21" s="180">
        <f t="shared" si="2"/>
        <v>0</v>
      </c>
      <c r="X21" s="180">
        <f t="shared" si="3"/>
        <v>0</v>
      </c>
      <c r="Y21" s="180">
        <f t="shared" si="4"/>
        <v>0</v>
      </c>
      <c r="Z21" s="180">
        <f t="shared" si="5"/>
        <v>0</v>
      </c>
      <c r="AA21" s="180">
        <f t="shared" si="6"/>
        <v>0</v>
      </c>
      <c r="AB21" s="180">
        <f t="shared" si="7"/>
        <v>0</v>
      </c>
      <c r="AC21" s="181"/>
      <c r="AD21" s="180">
        <f t="shared" si="8"/>
        <v>0</v>
      </c>
      <c r="AE21" s="180">
        <f t="shared" si="9"/>
        <v>0</v>
      </c>
      <c r="AF21" s="180">
        <f t="shared" si="10"/>
        <v>0</v>
      </c>
      <c r="AG21" s="180">
        <f t="shared" si="11"/>
        <v>0</v>
      </c>
      <c r="AH21" s="180">
        <f t="shared" si="12"/>
        <v>0</v>
      </c>
      <c r="AI21" s="180">
        <f t="shared" si="13"/>
        <v>0</v>
      </c>
      <c r="AJ21" s="180">
        <f t="shared" si="14"/>
        <v>0</v>
      </c>
      <c r="AK21" s="180">
        <f t="shared" si="15"/>
        <v>0</v>
      </c>
      <c r="AL21" s="181"/>
      <c r="AM21" s="180">
        <f t="shared" si="16"/>
        <v>0</v>
      </c>
      <c r="AN21" s="180">
        <f t="shared" si="17"/>
        <v>0</v>
      </c>
      <c r="AO21" s="180">
        <f t="shared" si="18"/>
        <v>0</v>
      </c>
      <c r="AP21" s="180">
        <f t="shared" si="19"/>
        <v>0</v>
      </c>
      <c r="AQ21" s="180">
        <f t="shared" si="20"/>
        <v>0</v>
      </c>
      <c r="AR21" s="180">
        <f t="shared" si="21"/>
        <v>0</v>
      </c>
      <c r="AS21" s="180">
        <f t="shared" si="22"/>
        <v>0</v>
      </c>
      <c r="AT21" s="180">
        <f t="shared" si="23"/>
        <v>0</v>
      </c>
      <c r="AU21" s="181"/>
      <c r="AV21" s="180">
        <f t="shared" si="24"/>
        <v>0</v>
      </c>
      <c r="AW21" s="180">
        <f t="shared" si="25"/>
        <v>0</v>
      </c>
      <c r="AX21" s="180">
        <f t="shared" si="26"/>
        <v>0</v>
      </c>
      <c r="AY21" s="180">
        <f t="shared" si="27"/>
        <v>0</v>
      </c>
      <c r="AZ21" s="180">
        <f t="shared" si="28"/>
        <v>0</v>
      </c>
      <c r="BA21" s="180">
        <f t="shared" si="29"/>
        <v>0</v>
      </c>
      <c r="BB21" s="180">
        <f t="shared" si="30"/>
        <v>0</v>
      </c>
      <c r="BC21" s="180">
        <f t="shared" si="31"/>
        <v>0</v>
      </c>
      <c r="BD21" s="180"/>
      <c r="BE21" s="182">
        <f t="shared" si="32"/>
        <v>0</v>
      </c>
      <c r="BF21" s="182">
        <f t="shared" si="33"/>
        <v>0</v>
      </c>
      <c r="BG21" s="182">
        <f t="shared" si="34"/>
        <v>0</v>
      </c>
      <c r="BH21" s="182">
        <f t="shared" si="35"/>
        <v>0</v>
      </c>
      <c r="BI21" s="182">
        <f t="shared" si="36"/>
        <v>0</v>
      </c>
      <c r="BJ21" s="182">
        <f t="shared" si="37"/>
        <v>0</v>
      </c>
      <c r="BK21" s="182">
        <f t="shared" si="38"/>
        <v>0</v>
      </c>
      <c r="BL21" s="182">
        <f t="shared" si="39"/>
        <v>0</v>
      </c>
      <c r="BM21" s="182">
        <f t="shared" si="40"/>
        <v>0</v>
      </c>
      <c r="BN21" s="183"/>
      <c r="BO21" s="184">
        <f t="shared" si="41"/>
        <v>0</v>
      </c>
      <c r="BP21" s="184">
        <f t="shared" si="42"/>
        <v>0</v>
      </c>
      <c r="BQ21" s="184">
        <f t="shared" si="43"/>
        <v>0</v>
      </c>
      <c r="BR21" s="184">
        <f t="shared" si="44"/>
        <v>0</v>
      </c>
      <c r="BS21" s="184">
        <f t="shared" si="45"/>
        <v>0</v>
      </c>
      <c r="BT21" s="184">
        <f t="shared" si="46"/>
        <v>0</v>
      </c>
      <c r="BU21" s="184">
        <f t="shared" si="47"/>
        <v>0</v>
      </c>
      <c r="BV21" s="184">
        <f t="shared" si="48"/>
        <v>0</v>
      </c>
    </row>
    <row r="22" spans="1:74" s="185" customFormat="1" ht="24" customHeight="1" x14ac:dyDescent="0.15">
      <c r="A22" s="176"/>
      <c r="B22" s="186"/>
      <c r="C22" s="380"/>
      <c r="D22" s="381"/>
      <c r="E22" s="382"/>
      <c r="F22" s="383"/>
      <c r="G22" s="383"/>
      <c r="H22" s="383"/>
      <c r="I22" s="383"/>
      <c r="J22" s="383"/>
      <c r="K22" s="533"/>
      <c r="L22" s="92"/>
      <c r="M22" s="93"/>
      <c r="N22" s="94"/>
      <c r="O22" s="385"/>
      <c r="P22" s="386"/>
      <c r="Q22" s="387"/>
      <c r="R22" s="188"/>
      <c r="S22" s="179" t="str">
        <f>IF(L22=$U$11,$U$11&amp;M22,IF(L22=$AD$11,$AD$11&amp;M22,IF(L22=AM8,AM8&amp;M22,IF(L22=$AV$9,$AV$9&amp;M22,IF(L22=BF9,BF9&amp;M22,IF(L22="","",$BF$9&amp;M22))))))</f>
        <v/>
      </c>
      <c r="T22" s="179"/>
      <c r="U22" s="180">
        <f t="shared" si="0"/>
        <v>0</v>
      </c>
      <c r="V22" s="180">
        <f t="shared" si="1"/>
        <v>0</v>
      </c>
      <c r="W22" s="180">
        <f t="shared" si="2"/>
        <v>0</v>
      </c>
      <c r="X22" s="180">
        <f t="shared" si="3"/>
        <v>0</v>
      </c>
      <c r="Y22" s="180">
        <f t="shared" si="4"/>
        <v>0</v>
      </c>
      <c r="Z22" s="180">
        <f t="shared" si="5"/>
        <v>0</v>
      </c>
      <c r="AA22" s="180">
        <f t="shared" si="6"/>
        <v>0</v>
      </c>
      <c r="AB22" s="180">
        <f t="shared" si="7"/>
        <v>0</v>
      </c>
      <c r="AC22" s="181"/>
      <c r="AD22" s="180">
        <f t="shared" si="8"/>
        <v>0</v>
      </c>
      <c r="AE22" s="180">
        <f t="shared" si="9"/>
        <v>0</v>
      </c>
      <c r="AF22" s="180">
        <f t="shared" si="10"/>
        <v>0</v>
      </c>
      <c r="AG22" s="180">
        <f t="shared" si="11"/>
        <v>0</v>
      </c>
      <c r="AH22" s="180">
        <f t="shared" si="12"/>
        <v>0</v>
      </c>
      <c r="AI22" s="180">
        <f t="shared" si="13"/>
        <v>0</v>
      </c>
      <c r="AJ22" s="180">
        <f t="shared" si="14"/>
        <v>0</v>
      </c>
      <c r="AK22" s="180">
        <f t="shared" si="15"/>
        <v>0</v>
      </c>
      <c r="AL22" s="181"/>
      <c r="AM22" s="180">
        <f t="shared" si="16"/>
        <v>0</v>
      </c>
      <c r="AN22" s="180">
        <f t="shared" si="17"/>
        <v>0</v>
      </c>
      <c r="AO22" s="180">
        <f t="shared" si="18"/>
        <v>0</v>
      </c>
      <c r="AP22" s="180">
        <f t="shared" si="19"/>
        <v>0</v>
      </c>
      <c r="AQ22" s="180">
        <f t="shared" si="20"/>
        <v>0</v>
      </c>
      <c r="AR22" s="180">
        <f t="shared" si="21"/>
        <v>0</v>
      </c>
      <c r="AS22" s="180">
        <f t="shared" si="22"/>
        <v>0</v>
      </c>
      <c r="AT22" s="180">
        <f t="shared" si="23"/>
        <v>0</v>
      </c>
      <c r="AU22" s="181"/>
      <c r="AV22" s="180">
        <f t="shared" si="24"/>
        <v>0</v>
      </c>
      <c r="AW22" s="180">
        <f t="shared" si="25"/>
        <v>0</v>
      </c>
      <c r="AX22" s="180">
        <f t="shared" si="26"/>
        <v>0</v>
      </c>
      <c r="AY22" s="180">
        <f t="shared" si="27"/>
        <v>0</v>
      </c>
      <c r="AZ22" s="180">
        <f t="shared" si="28"/>
        <v>0</v>
      </c>
      <c r="BA22" s="180">
        <f t="shared" si="29"/>
        <v>0</v>
      </c>
      <c r="BB22" s="180">
        <f t="shared" si="30"/>
        <v>0</v>
      </c>
      <c r="BC22" s="180">
        <f t="shared" si="31"/>
        <v>0</v>
      </c>
      <c r="BD22" s="180"/>
      <c r="BE22" s="182">
        <f t="shared" si="32"/>
        <v>0</v>
      </c>
      <c r="BF22" s="182">
        <f t="shared" si="33"/>
        <v>0</v>
      </c>
      <c r="BG22" s="182">
        <f t="shared" si="34"/>
        <v>0</v>
      </c>
      <c r="BH22" s="182">
        <f t="shared" si="35"/>
        <v>0</v>
      </c>
      <c r="BI22" s="182">
        <f t="shared" si="36"/>
        <v>0</v>
      </c>
      <c r="BJ22" s="182">
        <f t="shared" si="37"/>
        <v>0</v>
      </c>
      <c r="BK22" s="182">
        <f t="shared" si="38"/>
        <v>0</v>
      </c>
      <c r="BL22" s="182">
        <f t="shared" si="39"/>
        <v>0</v>
      </c>
      <c r="BM22" s="182">
        <f t="shared" si="40"/>
        <v>0</v>
      </c>
      <c r="BN22" s="183"/>
      <c r="BO22" s="184">
        <f t="shared" si="41"/>
        <v>0</v>
      </c>
      <c r="BP22" s="184">
        <f t="shared" si="42"/>
        <v>0</v>
      </c>
      <c r="BQ22" s="184">
        <f t="shared" si="43"/>
        <v>0</v>
      </c>
      <c r="BR22" s="184">
        <f t="shared" si="44"/>
        <v>0</v>
      </c>
      <c r="BS22" s="184">
        <f t="shared" si="45"/>
        <v>0</v>
      </c>
      <c r="BT22" s="184">
        <f t="shared" si="46"/>
        <v>0</v>
      </c>
      <c r="BU22" s="184">
        <f t="shared" si="47"/>
        <v>0</v>
      </c>
      <c r="BV22" s="184">
        <f t="shared" si="48"/>
        <v>0</v>
      </c>
    </row>
    <row r="23" spans="1:74" s="185" customFormat="1" ht="24" customHeight="1" x14ac:dyDescent="0.15">
      <c r="A23" s="176"/>
      <c r="B23" s="186"/>
      <c r="C23" s="380"/>
      <c r="D23" s="381"/>
      <c r="E23" s="382"/>
      <c r="F23" s="383"/>
      <c r="G23" s="383"/>
      <c r="H23" s="383"/>
      <c r="I23" s="383"/>
      <c r="J23" s="383"/>
      <c r="K23" s="533"/>
      <c r="L23" s="92"/>
      <c r="M23" s="93"/>
      <c r="N23" s="94"/>
      <c r="O23" s="385"/>
      <c r="P23" s="386"/>
      <c r="Q23" s="387"/>
      <c r="R23" s="178"/>
      <c r="S23" s="179" t="str">
        <f>IF(L23=$U$11,$U$11&amp;M23,IF(L23=$AD$11,$AD$11&amp;M23,IF(L23=AM8,AM8&amp;M23,IF(L23=$AV$9,$AV$9&amp;M23,IF(L23=BF9,BF9&amp;M23,IF(L23="","",$BF$9&amp;M23))))))</f>
        <v/>
      </c>
      <c r="T23" s="179"/>
      <c r="U23" s="180">
        <f t="shared" si="0"/>
        <v>0</v>
      </c>
      <c r="V23" s="180">
        <f t="shared" si="1"/>
        <v>0</v>
      </c>
      <c r="W23" s="180">
        <f t="shared" si="2"/>
        <v>0</v>
      </c>
      <c r="X23" s="180">
        <f t="shared" si="3"/>
        <v>0</v>
      </c>
      <c r="Y23" s="180">
        <f t="shared" si="4"/>
        <v>0</v>
      </c>
      <c r="Z23" s="180">
        <f t="shared" si="5"/>
        <v>0</v>
      </c>
      <c r="AA23" s="180">
        <f t="shared" si="6"/>
        <v>0</v>
      </c>
      <c r="AB23" s="180">
        <f t="shared" si="7"/>
        <v>0</v>
      </c>
      <c r="AC23" s="181"/>
      <c r="AD23" s="180">
        <f t="shared" si="8"/>
        <v>0</v>
      </c>
      <c r="AE23" s="180">
        <f t="shared" si="9"/>
        <v>0</v>
      </c>
      <c r="AF23" s="180">
        <f t="shared" si="10"/>
        <v>0</v>
      </c>
      <c r="AG23" s="180">
        <f t="shared" si="11"/>
        <v>0</v>
      </c>
      <c r="AH23" s="180">
        <f t="shared" si="12"/>
        <v>0</v>
      </c>
      <c r="AI23" s="180">
        <f t="shared" si="13"/>
        <v>0</v>
      </c>
      <c r="AJ23" s="180">
        <f t="shared" si="14"/>
        <v>0</v>
      </c>
      <c r="AK23" s="180">
        <f t="shared" si="15"/>
        <v>0</v>
      </c>
      <c r="AL23" s="181"/>
      <c r="AM23" s="180">
        <f t="shared" si="16"/>
        <v>0</v>
      </c>
      <c r="AN23" s="180">
        <f t="shared" si="17"/>
        <v>0</v>
      </c>
      <c r="AO23" s="180">
        <f t="shared" si="18"/>
        <v>0</v>
      </c>
      <c r="AP23" s="180">
        <f t="shared" si="19"/>
        <v>0</v>
      </c>
      <c r="AQ23" s="180">
        <f t="shared" si="20"/>
        <v>0</v>
      </c>
      <c r="AR23" s="180">
        <f t="shared" si="21"/>
        <v>0</v>
      </c>
      <c r="AS23" s="180">
        <f t="shared" si="22"/>
        <v>0</v>
      </c>
      <c r="AT23" s="180">
        <f t="shared" si="23"/>
        <v>0</v>
      </c>
      <c r="AU23" s="181"/>
      <c r="AV23" s="180">
        <f t="shared" si="24"/>
        <v>0</v>
      </c>
      <c r="AW23" s="180">
        <f t="shared" si="25"/>
        <v>0</v>
      </c>
      <c r="AX23" s="180">
        <f t="shared" si="26"/>
        <v>0</v>
      </c>
      <c r="AY23" s="180">
        <f t="shared" si="27"/>
        <v>0</v>
      </c>
      <c r="AZ23" s="180">
        <f t="shared" si="28"/>
        <v>0</v>
      </c>
      <c r="BA23" s="180">
        <f t="shared" si="29"/>
        <v>0</v>
      </c>
      <c r="BB23" s="180">
        <f t="shared" si="30"/>
        <v>0</v>
      </c>
      <c r="BC23" s="180">
        <f t="shared" si="31"/>
        <v>0</v>
      </c>
      <c r="BD23" s="180"/>
      <c r="BE23" s="182">
        <f t="shared" si="32"/>
        <v>0</v>
      </c>
      <c r="BF23" s="182">
        <f t="shared" si="33"/>
        <v>0</v>
      </c>
      <c r="BG23" s="182">
        <f t="shared" si="34"/>
        <v>0</v>
      </c>
      <c r="BH23" s="182">
        <f t="shared" si="35"/>
        <v>0</v>
      </c>
      <c r="BI23" s="182">
        <f t="shared" si="36"/>
        <v>0</v>
      </c>
      <c r="BJ23" s="182">
        <f t="shared" si="37"/>
        <v>0</v>
      </c>
      <c r="BK23" s="182">
        <f t="shared" si="38"/>
        <v>0</v>
      </c>
      <c r="BL23" s="182">
        <f t="shared" si="39"/>
        <v>0</v>
      </c>
      <c r="BM23" s="182">
        <f t="shared" si="40"/>
        <v>0</v>
      </c>
      <c r="BN23" s="183"/>
      <c r="BO23" s="184">
        <f t="shared" si="41"/>
        <v>0</v>
      </c>
      <c r="BP23" s="184">
        <f t="shared" si="42"/>
        <v>0</v>
      </c>
      <c r="BQ23" s="184">
        <f t="shared" si="43"/>
        <v>0</v>
      </c>
      <c r="BR23" s="184">
        <f t="shared" si="44"/>
        <v>0</v>
      </c>
      <c r="BS23" s="184">
        <f t="shared" si="45"/>
        <v>0</v>
      </c>
      <c r="BT23" s="184">
        <f t="shared" si="46"/>
        <v>0</v>
      </c>
      <c r="BU23" s="184">
        <f t="shared" si="47"/>
        <v>0</v>
      </c>
      <c r="BV23" s="184">
        <f t="shared" si="48"/>
        <v>0</v>
      </c>
    </row>
    <row r="24" spans="1:74" s="185" customFormat="1" ht="24" customHeight="1" x14ac:dyDescent="0.15">
      <c r="A24" s="176"/>
      <c r="B24" s="186"/>
      <c r="C24" s="380"/>
      <c r="D24" s="381"/>
      <c r="E24" s="382"/>
      <c r="F24" s="383"/>
      <c r="G24" s="383"/>
      <c r="H24" s="383"/>
      <c r="I24" s="383"/>
      <c r="J24" s="383"/>
      <c r="K24" s="533"/>
      <c r="L24" s="92"/>
      <c r="M24" s="93"/>
      <c r="N24" s="94"/>
      <c r="O24" s="385"/>
      <c r="P24" s="386"/>
      <c r="Q24" s="387"/>
      <c r="R24" s="178"/>
      <c r="S24" s="179" t="str">
        <f>IF(L24=$U$11,$U$11&amp;M24,IF(L24=$AD$11,$AD$11&amp;M24,IF(L24=AM8,AM8&amp;M24,IF(L24=$AV$9,$AV$9&amp;M24,IF(L24=BF9,BF9&amp;M24,IF(L24="","",$BF$9&amp;M24))))))</f>
        <v/>
      </c>
      <c r="T24" s="179"/>
      <c r="U24" s="180">
        <f t="shared" si="0"/>
        <v>0</v>
      </c>
      <c r="V24" s="180">
        <f t="shared" si="1"/>
        <v>0</v>
      </c>
      <c r="W24" s="180">
        <f t="shared" si="2"/>
        <v>0</v>
      </c>
      <c r="X24" s="180">
        <f t="shared" si="3"/>
        <v>0</v>
      </c>
      <c r="Y24" s="180">
        <f t="shared" si="4"/>
        <v>0</v>
      </c>
      <c r="Z24" s="180">
        <f t="shared" si="5"/>
        <v>0</v>
      </c>
      <c r="AA24" s="180">
        <f t="shared" si="6"/>
        <v>0</v>
      </c>
      <c r="AB24" s="180">
        <f t="shared" si="7"/>
        <v>0</v>
      </c>
      <c r="AC24" s="181"/>
      <c r="AD24" s="180">
        <f t="shared" si="8"/>
        <v>0</v>
      </c>
      <c r="AE24" s="180">
        <f t="shared" si="9"/>
        <v>0</v>
      </c>
      <c r="AF24" s="180">
        <f t="shared" si="10"/>
        <v>0</v>
      </c>
      <c r="AG24" s="180">
        <f t="shared" si="11"/>
        <v>0</v>
      </c>
      <c r="AH24" s="180">
        <f t="shared" si="12"/>
        <v>0</v>
      </c>
      <c r="AI24" s="180">
        <f t="shared" si="13"/>
        <v>0</v>
      </c>
      <c r="AJ24" s="180">
        <f t="shared" si="14"/>
        <v>0</v>
      </c>
      <c r="AK24" s="180">
        <f t="shared" si="15"/>
        <v>0</v>
      </c>
      <c r="AL24" s="181"/>
      <c r="AM24" s="180">
        <f t="shared" si="16"/>
        <v>0</v>
      </c>
      <c r="AN24" s="180">
        <f t="shared" si="17"/>
        <v>0</v>
      </c>
      <c r="AO24" s="180">
        <f t="shared" si="18"/>
        <v>0</v>
      </c>
      <c r="AP24" s="180">
        <f t="shared" si="19"/>
        <v>0</v>
      </c>
      <c r="AQ24" s="180">
        <f t="shared" si="20"/>
        <v>0</v>
      </c>
      <c r="AR24" s="180">
        <f t="shared" si="21"/>
        <v>0</v>
      </c>
      <c r="AS24" s="180">
        <f t="shared" si="22"/>
        <v>0</v>
      </c>
      <c r="AT24" s="180">
        <f t="shared" si="23"/>
        <v>0</v>
      </c>
      <c r="AU24" s="181"/>
      <c r="AV24" s="180">
        <f t="shared" si="24"/>
        <v>0</v>
      </c>
      <c r="AW24" s="180">
        <f t="shared" si="25"/>
        <v>0</v>
      </c>
      <c r="AX24" s="180">
        <f t="shared" si="26"/>
        <v>0</v>
      </c>
      <c r="AY24" s="180">
        <f t="shared" si="27"/>
        <v>0</v>
      </c>
      <c r="AZ24" s="180">
        <f t="shared" si="28"/>
        <v>0</v>
      </c>
      <c r="BA24" s="180">
        <f t="shared" si="29"/>
        <v>0</v>
      </c>
      <c r="BB24" s="180">
        <f t="shared" si="30"/>
        <v>0</v>
      </c>
      <c r="BC24" s="180">
        <f t="shared" si="31"/>
        <v>0</v>
      </c>
      <c r="BD24" s="180"/>
      <c r="BE24" s="182">
        <f t="shared" si="32"/>
        <v>0</v>
      </c>
      <c r="BF24" s="182">
        <f t="shared" si="33"/>
        <v>0</v>
      </c>
      <c r="BG24" s="182">
        <f t="shared" si="34"/>
        <v>0</v>
      </c>
      <c r="BH24" s="182">
        <f t="shared" si="35"/>
        <v>0</v>
      </c>
      <c r="BI24" s="182">
        <f t="shared" si="36"/>
        <v>0</v>
      </c>
      <c r="BJ24" s="182">
        <f t="shared" si="37"/>
        <v>0</v>
      </c>
      <c r="BK24" s="182">
        <f t="shared" si="38"/>
        <v>0</v>
      </c>
      <c r="BL24" s="182">
        <f t="shared" si="39"/>
        <v>0</v>
      </c>
      <c r="BM24" s="182">
        <f t="shared" si="40"/>
        <v>0</v>
      </c>
      <c r="BN24" s="183"/>
      <c r="BO24" s="184">
        <f t="shared" si="41"/>
        <v>0</v>
      </c>
      <c r="BP24" s="184">
        <f t="shared" si="42"/>
        <v>0</v>
      </c>
      <c r="BQ24" s="184">
        <f t="shared" si="43"/>
        <v>0</v>
      </c>
      <c r="BR24" s="184">
        <f t="shared" si="44"/>
        <v>0</v>
      </c>
      <c r="BS24" s="184">
        <f t="shared" si="45"/>
        <v>0</v>
      </c>
      <c r="BT24" s="184">
        <f t="shared" si="46"/>
        <v>0</v>
      </c>
      <c r="BU24" s="184">
        <f t="shared" si="47"/>
        <v>0</v>
      </c>
      <c r="BV24" s="184">
        <f t="shared" si="48"/>
        <v>0</v>
      </c>
    </row>
    <row r="25" spans="1:74" s="185" customFormat="1" ht="24" customHeight="1" x14ac:dyDescent="0.15">
      <c r="A25" s="176"/>
      <c r="B25" s="186"/>
      <c r="C25" s="380"/>
      <c r="D25" s="381"/>
      <c r="E25" s="382"/>
      <c r="F25" s="383"/>
      <c r="G25" s="383"/>
      <c r="H25" s="383"/>
      <c r="I25" s="383"/>
      <c r="J25" s="383"/>
      <c r="K25" s="533"/>
      <c r="L25" s="92"/>
      <c r="M25" s="93"/>
      <c r="N25" s="94"/>
      <c r="O25" s="385"/>
      <c r="P25" s="386"/>
      <c r="Q25" s="387"/>
      <c r="R25" s="178"/>
      <c r="S25" s="179" t="str">
        <f>IF(L25=$U$11,$U$11&amp;M25,IF(L25=$AD$11,$AD$11&amp;M25,IF(L25=AM8,AM8&amp;M25,IF(L25=$AV$9,$AV$9&amp;M25,IF(L25=BF9,BF9&amp;M25,IF(L25="","",$BF$9&amp;M25))))))</f>
        <v/>
      </c>
      <c r="T25" s="179"/>
      <c r="U25" s="180">
        <f t="shared" si="0"/>
        <v>0</v>
      </c>
      <c r="V25" s="180">
        <f t="shared" si="1"/>
        <v>0</v>
      </c>
      <c r="W25" s="180">
        <f t="shared" si="2"/>
        <v>0</v>
      </c>
      <c r="X25" s="180">
        <f t="shared" si="3"/>
        <v>0</v>
      </c>
      <c r="Y25" s="180">
        <f t="shared" si="4"/>
        <v>0</v>
      </c>
      <c r="Z25" s="180">
        <f t="shared" si="5"/>
        <v>0</v>
      </c>
      <c r="AA25" s="180">
        <f t="shared" si="6"/>
        <v>0</v>
      </c>
      <c r="AB25" s="180">
        <f t="shared" si="7"/>
        <v>0</v>
      </c>
      <c r="AC25" s="181"/>
      <c r="AD25" s="180">
        <f t="shared" si="8"/>
        <v>0</v>
      </c>
      <c r="AE25" s="180">
        <f t="shared" si="9"/>
        <v>0</v>
      </c>
      <c r="AF25" s="180">
        <f t="shared" si="10"/>
        <v>0</v>
      </c>
      <c r="AG25" s="180">
        <f t="shared" si="11"/>
        <v>0</v>
      </c>
      <c r="AH25" s="180">
        <f t="shared" si="12"/>
        <v>0</v>
      </c>
      <c r="AI25" s="180">
        <f t="shared" si="13"/>
        <v>0</v>
      </c>
      <c r="AJ25" s="180">
        <f t="shared" si="14"/>
        <v>0</v>
      </c>
      <c r="AK25" s="180">
        <f t="shared" si="15"/>
        <v>0</v>
      </c>
      <c r="AL25" s="181"/>
      <c r="AM25" s="180">
        <f t="shared" si="16"/>
        <v>0</v>
      </c>
      <c r="AN25" s="180">
        <f t="shared" si="17"/>
        <v>0</v>
      </c>
      <c r="AO25" s="180">
        <f t="shared" si="18"/>
        <v>0</v>
      </c>
      <c r="AP25" s="180">
        <f t="shared" si="19"/>
        <v>0</v>
      </c>
      <c r="AQ25" s="180">
        <f t="shared" si="20"/>
        <v>0</v>
      </c>
      <c r="AR25" s="180">
        <f t="shared" si="21"/>
        <v>0</v>
      </c>
      <c r="AS25" s="180">
        <f t="shared" si="22"/>
        <v>0</v>
      </c>
      <c r="AT25" s="180">
        <f t="shared" si="23"/>
        <v>0</v>
      </c>
      <c r="AU25" s="181"/>
      <c r="AV25" s="180">
        <f t="shared" si="24"/>
        <v>0</v>
      </c>
      <c r="AW25" s="180">
        <f t="shared" si="25"/>
        <v>0</v>
      </c>
      <c r="AX25" s="180">
        <f t="shared" si="26"/>
        <v>0</v>
      </c>
      <c r="AY25" s="180">
        <f t="shared" si="27"/>
        <v>0</v>
      </c>
      <c r="AZ25" s="180">
        <f t="shared" si="28"/>
        <v>0</v>
      </c>
      <c r="BA25" s="180">
        <f t="shared" si="29"/>
        <v>0</v>
      </c>
      <c r="BB25" s="180">
        <f t="shared" si="30"/>
        <v>0</v>
      </c>
      <c r="BC25" s="180">
        <f t="shared" si="31"/>
        <v>0</v>
      </c>
      <c r="BD25" s="180"/>
      <c r="BE25" s="182">
        <f t="shared" si="32"/>
        <v>0</v>
      </c>
      <c r="BF25" s="182">
        <f t="shared" si="33"/>
        <v>0</v>
      </c>
      <c r="BG25" s="182">
        <f t="shared" si="34"/>
        <v>0</v>
      </c>
      <c r="BH25" s="182">
        <f t="shared" si="35"/>
        <v>0</v>
      </c>
      <c r="BI25" s="182">
        <f t="shared" si="36"/>
        <v>0</v>
      </c>
      <c r="BJ25" s="182">
        <f t="shared" si="37"/>
        <v>0</v>
      </c>
      <c r="BK25" s="182">
        <f t="shared" si="38"/>
        <v>0</v>
      </c>
      <c r="BL25" s="182">
        <f t="shared" si="39"/>
        <v>0</v>
      </c>
      <c r="BM25" s="182">
        <f t="shared" si="40"/>
        <v>0</v>
      </c>
      <c r="BN25" s="183"/>
      <c r="BO25" s="184">
        <f t="shared" si="41"/>
        <v>0</v>
      </c>
      <c r="BP25" s="184">
        <f t="shared" si="42"/>
        <v>0</v>
      </c>
      <c r="BQ25" s="184">
        <f t="shared" si="43"/>
        <v>0</v>
      </c>
      <c r="BR25" s="184">
        <f t="shared" si="44"/>
        <v>0</v>
      </c>
      <c r="BS25" s="184">
        <f t="shared" si="45"/>
        <v>0</v>
      </c>
      <c r="BT25" s="184">
        <f t="shared" si="46"/>
        <v>0</v>
      </c>
      <c r="BU25" s="184">
        <f t="shared" si="47"/>
        <v>0</v>
      </c>
      <c r="BV25" s="184">
        <f t="shared" si="48"/>
        <v>0</v>
      </c>
    </row>
    <row r="26" spans="1:74" s="185" customFormat="1" ht="24" customHeight="1" x14ac:dyDescent="0.15">
      <c r="A26" s="176"/>
      <c r="B26" s="187"/>
      <c r="C26" s="380"/>
      <c r="D26" s="381"/>
      <c r="E26" s="382"/>
      <c r="F26" s="383"/>
      <c r="G26" s="383"/>
      <c r="H26" s="383"/>
      <c r="I26" s="383"/>
      <c r="J26" s="383"/>
      <c r="K26" s="533"/>
      <c r="L26" s="92"/>
      <c r="M26" s="93"/>
      <c r="N26" s="94"/>
      <c r="O26" s="385"/>
      <c r="P26" s="386"/>
      <c r="Q26" s="387"/>
      <c r="R26" s="178"/>
      <c r="S26" s="179" t="str">
        <f>IF(L26=$U$11,$U$11&amp;M26,IF(L26=$AD$11,$AD$11&amp;M26,IF(L26=AM8,AM8&amp;M26,IF(L26=$AV$9,$AV$9&amp;M26,IF(L26=BF9,BF9&amp;M26,IF(L26="","",$BF$9&amp;M26))))))</f>
        <v/>
      </c>
      <c r="T26" s="179"/>
      <c r="U26" s="180">
        <f t="shared" si="0"/>
        <v>0</v>
      </c>
      <c r="V26" s="180">
        <f t="shared" si="1"/>
        <v>0</v>
      </c>
      <c r="W26" s="180">
        <f t="shared" si="2"/>
        <v>0</v>
      </c>
      <c r="X26" s="180">
        <f t="shared" si="3"/>
        <v>0</v>
      </c>
      <c r="Y26" s="180">
        <f t="shared" si="4"/>
        <v>0</v>
      </c>
      <c r="Z26" s="180">
        <f t="shared" si="5"/>
        <v>0</v>
      </c>
      <c r="AA26" s="180">
        <f t="shared" si="6"/>
        <v>0</v>
      </c>
      <c r="AB26" s="180">
        <f t="shared" si="7"/>
        <v>0</v>
      </c>
      <c r="AC26" s="181"/>
      <c r="AD26" s="180">
        <f t="shared" si="8"/>
        <v>0</v>
      </c>
      <c r="AE26" s="180">
        <f t="shared" si="9"/>
        <v>0</v>
      </c>
      <c r="AF26" s="180">
        <f t="shared" si="10"/>
        <v>0</v>
      </c>
      <c r="AG26" s="180">
        <f t="shared" si="11"/>
        <v>0</v>
      </c>
      <c r="AH26" s="180">
        <f t="shared" si="12"/>
        <v>0</v>
      </c>
      <c r="AI26" s="180">
        <f t="shared" si="13"/>
        <v>0</v>
      </c>
      <c r="AJ26" s="180">
        <f t="shared" si="14"/>
        <v>0</v>
      </c>
      <c r="AK26" s="180">
        <f t="shared" si="15"/>
        <v>0</v>
      </c>
      <c r="AL26" s="181"/>
      <c r="AM26" s="180">
        <f t="shared" si="16"/>
        <v>0</v>
      </c>
      <c r="AN26" s="180">
        <f t="shared" si="17"/>
        <v>0</v>
      </c>
      <c r="AO26" s="180">
        <f t="shared" si="18"/>
        <v>0</v>
      </c>
      <c r="AP26" s="180">
        <f t="shared" si="19"/>
        <v>0</v>
      </c>
      <c r="AQ26" s="180">
        <f t="shared" si="20"/>
        <v>0</v>
      </c>
      <c r="AR26" s="180">
        <f t="shared" si="21"/>
        <v>0</v>
      </c>
      <c r="AS26" s="180">
        <f t="shared" si="22"/>
        <v>0</v>
      </c>
      <c r="AT26" s="180">
        <f t="shared" si="23"/>
        <v>0</v>
      </c>
      <c r="AU26" s="181"/>
      <c r="AV26" s="180">
        <f t="shared" si="24"/>
        <v>0</v>
      </c>
      <c r="AW26" s="180">
        <f t="shared" si="25"/>
        <v>0</v>
      </c>
      <c r="AX26" s="180">
        <f t="shared" si="26"/>
        <v>0</v>
      </c>
      <c r="AY26" s="180">
        <f t="shared" si="27"/>
        <v>0</v>
      </c>
      <c r="AZ26" s="180">
        <f t="shared" si="28"/>
        <v>0</v>
      </c>
      <c r="BA26" s="180">
        <f t="shared" si="29"/>
        <v>0</v>
      </c>
      <c r="BB26" s="180">
        <f t="shared" si="30"/>
        <v>0</v>
      </c>
      <c r="BC26" s="180">
        <f t="shared" si="31"/>
        <v>0</v>
      </c>
      <c r="BD26" s="180"/>
      <c r="BE26" s="182">
        <f t="shared" si="32"/>
        <v>0</v>
      </c>
      <c r="BF26" s="182">
        <f t="shared" si="33"/>
        <v>0</v>
      </c>
      <c r="BG26" s="182">
        <f t="shared" si="34"/>
        <v>0</v>
      </c>
      <c r="BH26" s="182">
        <f t="shared" si="35"/>
        <v>0</v>
      </c>
      <c r="BI26" s="182">
        <f t="shared" si="36"/>
        <v>0</v>
      </c>
      <c r="BJ26" s="182">
        <f t="shared" si="37"/>
        <v>0</v>
      </c>
      <c r="BK26" s="182">
        <f t="shared" si="38"/>
        <v>0</v>
      </c>
      <c r="BL26" s="182">
        <f t="shared" si="39"/>
        <v>0</v>
      </c>
      <c r="BM26" s="182">
        <f t="shared" si="40"/>
        <v>0</v>
      </c>
      <c r="BN26" s="183"/>
      <c r="BO26" s="184">
        <f t="shared" si="41"/>
        <v>0</v>
      </c>
      <c r="BP26" s="184">
        <f t="shared" si="42"/>
        <v>0</v>
      </c>
      <c r="BQ26" s="184">
        <f t="shared" si="43"/>
        <v>0</v>
      </c>
      <c r="BR26" s="184">
        <f t="shared" si="44"/>
        <v>0</v>
      </c>
      <c r="BS26" s="184">
        <f t="shared" si="45"/>
        <v>0</v>
      </c>
      <c r="BT26" s="184">
        <f t="shared" si="46"/>
        <v>0</v>
      </c>
      <c r="BU26" s="184">
        <f t="shared" si="47"/>
        <v>0</v>
      </c>
      <c r="BV26" s="184">
        <f t="shared" si="48"/>
        <v>0</v>
      </c>
    </row>
    <row r="27" spans="1:74" s="185" customFormat="1" ht="24" customHeight="1" x14ac:dyDescent="0.15">
      <c r="A27" s="176"/>
      <c r="B27" s="186"/>
      <c r="C27" s="380"/>
      <c r="D27" s="381"/>
      <c r="E27" s="382"/>
      <c r="F27" s="383"/>
      <c r="G27" s="383"/>
      <c r="H27" s="383"/>
      <c r="I27" s="383"/>
      <c r="J27" s="383"/>
      <c r="K27" s="533"/>
      <c r="L27" s="92"/>
      <c r="M27" s="93"/>
      <c r="N27" s="94"/>
      <c r="O27" s="385"/>
      <c r="P27" s="386"/>
      <c r="Q27" s="387"/>
      <c r="R27" s="178"/>
      <c r="S27" s="179" t="str">
        <f>IF(L27=$U$11,$U$11&amp;M27,IF(L27=$AD$11,$AD$11&amp;M27,IF(L27=AM8,AM8&amp;M27,IF(L27=$AV$9,$AV$9&amp;M27,IF(L27=BF9,BF9&amp;M27,IF(L27="","",$BF$9&amp;M27))))))</f>
        <v/>
      </c>
      <c r="T27" s="179"/>
      <c r="U27" s="180">
        <f t="shared" si="0"/>
        <v>0</v>
      </c>
      <c r="V27" s="180">
        <f t="shared" si="1"/>
        <v>0</v>
      </c>
      <c r="W27" s="180">
        <f t="shared" si="2"/>
        <v>0</v>
      </c>
      <c r="X27" s="180">
        <f t="shared" si="3"/>
        <v>0</v>
      </c>
      <c r="Y27" s="180">
        <f t="shared" si="4"/>
        <v>0</v>
      </c>
      <c r="Z27" s="180">
        <f t="shared" si="5"/>
        <v>0</v>
      </c>
      <c r="AA27" s="180">
        <f t="shared" si="6"/>
        <v>0</v>
      </c>
      <c r="AB27" s="180">
        <f t="shared" si="7"/>
        <v>0</v>
      </c>
      <c r="AC27" s="181"/>
      <c r="AD27" s="180">
        <f t="shared" si="8"/>
        <v>0</v>
      </c>
      <c r="AE27" s="180">
        <f t="shared" si="9"/>
        <v>0</v>
      </c>
      <c r="AF27" s="180">
        <f t="shared" si="10"/>
        <v>0</v>
      </c>
      <c r="AG27" s="180">
        <f t="shared" si="11"/>
        <v>0</v>
      </c>
      <c r="AH27" s="180">
        <f t="shared" si="12"/>
        <v>0</v>
      </c>
      <c r="AI27" s="180">
        <f t="shared" si="13"/>
        <v>0</v>
      </c>
      <c r="AJ27" s="180">
        <f t="shared" si="14"/>
        <v>0</v>
      </c>
      <c r="AK27" s="180">
        <f t="shared" si="15"/>
        <v>0</v>
      </c>
      <c r="AL27" s="181"/>
      <c r="AM27" s="180">
        <f t="shared" si="16"/>
        <v>0</v>
      </c>
      <c r="AN27" s="180">
        <f t="shared" si="17"/>
        <v>0</v>
      </c>
      <c r="AO27" s="180">
        <f t="shared" si="18"/>
        <v>0</v>
      </c>
      <c r="AP27" s="180">
        <f t="shared" si="19"/>
        <v>0</v>
      </c>
      <c r="AQ27" s="180">
        <f t="shared" si="20"/>
        <v>0</v>
      </c>
      <c r="AR27" s="180">
        <f t="shared" si="21"/>
        <v>0</v>
      </c>
      <c r="AS27" s="180">
        <f t="shared" si="22"/>
        <v>0</v>
      </c>
      <c r="AT27" s="180">
        <f t="shared" si="23"/>
        <v>0</v>
      </c>
      <c r="AU27" s="181"/>
      <c r="AV27" s="180">
        <f t="shared" si="24"/>
        <v>0</v>
      </c>
      <c r="AW27" s="180">
        <f t="shared" si="25"/>
        <v>0</v>
      </c>
      <c r="AX27" s="180">
        <f t="shared" si="26"/>
        <v>0</v>
      </c>
      <c r="AY27" s="180">
        <f t="shared" si="27"/>
        <v>0</v>
      </c>
      <c r="AZ27" s="180">
        <f t="shared" si="28"/>
        <v>0</v>
      </c>
      <c r="BA27" s="180">
        <f t="shared" si="29"/>
        <v>0</v>
      </c>
      <c r="BB27" s="180">
        <f t="shared" si="30"/>
        <v>0</v>
      </c>
      <c r="BC27" s="180">
        <f t="shared" si="31"/>
        <v>0</v>
      </c>
      <c r="BD27" s="180"/>
      <c r="BE27" s="182">
        <f t="shared" si="32"/>
        <v>0</v>
      </c>
      <c r="BF27" s="182">
        <f t="shared" si="33"/>
        <v>0</v>
      </c>
      <c r="BG27" s="182">
        <f t="shared" si="34"/>
        <v>0</v>
      </c>
      <c r="BH27" s="182">
        <f t="shared" si="35"/>
        <v>0</v>
      </c>
      <c r="BI27" s="182">
        <f t="shared" si="36"/>
        <v>0</v>
      </c>
      <c r="BJ27" s="182">
        <f t="shared" si="37"/>
        <v>0</v>
      </c>
      <c r="BK27" s="182">
        <f t="shared" si="38"/>
        <v>0</v>
      </c>
      <c r="BL27" s="182">
        <f t="shared" si="39"/>
        <v>0</v>
      </c>
      <c r="BM27" s="182">
        <f t="shared" si="40"/>
        <v>0</v>
      </c>
      <c r="BN27" s="183"/>
      <c r="BO27" s="184">
        <f t="shared" si="41"/>
        <v>0</v>
      </c>
      <c r="BP27" s="184">
        <f t="shared" si="42"/>
        <v>0</v>
      </c>
      <c r="BQ27" s="184">
        <f t="shared" si="43"/>
        <v>0</v>
      </c>
      <c r="BR27" s="184">
        <f t="shared" si="44"/>
        <v>0</v>
      </c>
      <c r="BS27" s="184">
        <f t="shared" si="45"/>
        <v>0</v>
      </c>
      <c r="BT27" s="184">
        <f t="shared" si="46"/>
        <v>0</v>
      </c>
      <c r="BU27" s="184">
        <f t="shared" si="47"/>
        <v>0</v>
      </c>
      <c r="BV27" s="184">
        <f t="shared" si="48"/>
        <v>0</v>
      </c>
    </row>
    <row r="28" spans="1:74" s="185" customFormat="1" ht="24" customHeight="1" x14ac:dyDescent="0.15">
      <c r="A28" s="176"/>
      <c r="B28" s="187"/>
      <c r="C28" s="380"/>
      <c r="D28" s="381"/>
      <c r="E28" s="382"/>
      <c r="F28" s="383"/>
      <c r="G28" s="383"/>
      <c r="H28" s="383"/>
      <c r="I28" s="383"/>
      <c r="J28" s="383"/>
      <c r="K28" s="533"/>
      <c r="L28" s="92"/>
      <c r="M28" s="93"/>
      <c r="N28" s="94"/>
      <c r="O28" s="385"/>
      <c r="P28" s="386"/>
      <c r="Q28" s="387"/>
      <c r="R28" s="178"/>
      <c r="S28" s="179" t="str">
        <f>IF(L28=$U$11,$U$11&amp;M28,IF(L28=$AD$11,$AD$11&amp;M28,IF(L28=AM8,AM8&amp;M28,IF(L28=$AV$9,$AV$9&amp;M28,IF(L28=BF9,BF9&amp;M28,IF(L28="","",$BF$9&amp;M28))))))</f>
        <v/>
      </c>
      <c r="T28" s="179"/>
      <c r="U28" s="180">
        <f t="shared" si="0"/>
        <v>0</v>
      </c>
      <c r="V28" s="180">
        <f t="shared" si="1"/>
        <v>0</v>
      </c>
      <c r="W28" s="180">
        <f t="shared" si="2"/>
        <v>0</v>
      </c>
      <c r="X28" s="180">
        <f t="shared" si="3"/>
        <v>0</v>
      </c>
      <c r="Y28" s="180">
        <f t="shared" si="4"/>
        <v>0</v>
      </c>
      <c r="Z28" s="180">
        <f t="shared" si="5"/>
        <v>0</v>
      </c>
      <c r="AA28" s="180">
        <f t="shared" si="6"/>
        <v>0</v>
      </c>
      <c r="AB28" s="180">
        <f t="shared" si="7"/>
        <v>0</v>
      </c>
      <c r="AC28" s="181"/>
      <c r="AD28" s="180">
        <f t="shared" si="8"/>
        <v>0</v>
      </c>
      <c r="AE28" s="180">
        <f t="shared" si="9"/>
        <v>0</v>
      </c>
      <c r="AF28" s="180">
        <f t="shared" si="10"/>
        <v>0</v>
      </c>
      <c r="AG28" s="180">
        <f t="shared" si="11"/>
        <v>0</v>
      </c>
      <c r="AH28" s="180">
        <f t="shared" si="12"/>
        <v>0</v>
      </c>
      <c r="AI28" s="180">
        <f t="shared" si="13"/>
        <v>0</v>
      </c>
      <c r="AJ28" s="180">
        <f t="shared" si="14"/>
        <v>0</v>
      </c>
      <c r="AK28" s="180">
        <f t="shared" si="15"/>
        <v>0</v>
      </c>
      <c r="AL28" s="181"/>
      <c r="AM28" s="180">
        <f t="shared" si="16"/>
        <v>0</v>
      </c>
      <c r="AN28" s="180">
        <f t="shared" si="17"/>
        <v>0</v>
      </c>
      <c r="AO28" s="180">
        <f t="shared" si="18"/>
        <v>0</v>
      </c>
      <c r="AP28" s="180">
        <f t="shared" si="19"/>
        <v>0</v>
      </c>
      <c r="AQ28" s="180">
        <f t="shared" si="20"/>
        <v>0</v>
      </c>
      <c r="AR28" s="180">
        <f t="shared" si="21"/>
        <v>0</v>
      </c>
      <c r="AS28" s="180">
        <f t="shared" si="22"/>
        <v>0</v>
      </c>
      <c r="AT28" s="180">
        <f t="shared" si="23"/>
        <v>0</v>
      </c>
      <c r="AU28" s="181"/>
      <c r="AV28" s="180">
        <f t="shared" si="24"/>
        <v>0</v>
      </c>
      <c r="AW28" s="180">
        <f t="shared" si="25"/>
        <v>0</v>
      </c>
      <c r="AX28" s="180">
        <f t="shared" si="26"/>
        <v>0</v>
      </c>
      <c r="AY28" s="180">
        <f t="shared" si="27"/>
        <v>0</v>
      </c>
      <c r="AZ28" s="180">
        <f t="shared" si="28"/>
        <v>0</v>
      </c>
      <c r="BA28" s="180">
        <f t="shared" si="29"/>
        <v>0</v>
      </c>
      <c r="BB28" s="180">
        <f t="shared" si="30"/>
        <v>0</v>
      </c>
      <c r="BC28" s="180">
        <f t="shared" si="31"/>
        <v>0</v>
      </c>
      <c r="BD28" s="180"/>
      <c r="BE28" s="182">
        <f t="shared" si="32"/>
        <v>0</v>
      </c>
      <c r="BF28" s="182">
        <f t="shared" si="33"/>
        <v>0</v>
      </c>
      <c r="BG28" s="182">
        <f t="shared" si="34"/>
        <v>0</v>
      </c>
      <c r="BH28" s="182">
        <f t="shared" si="35"/>
        <v>0</v>
      </c>
      <c r="BI28" s="182">
        <f t="shared" si="36"/>
        <v>0</v>
      </c>
      <c r="BJ28" s="182">
        <f t="shared" si="37"/>
        <v>0</v>
      </c>
      <c r="BK28" s="182">
        <f t="shared" si="38"/>
        <v>0</v>
      </c>
      <c r="BL28" s="182">
        <f t="shared" si="39"/>
        <v>0</v>
      </c>
      <c r="BM28" s="182">
        <f t="shared" si="40"/>
        <v>0</v>
      </c>
      <c r="BN28" s="183"/>
      <c r="BO28" s="184">
        <f t="shared" si="41"/>
        <v>0</v>
      </c>
      <c r="BP28" s="184">
        <f t="shared" si="42"/>
        <v>0</v>
      </c>
      <c r="BQ28" s="184">
        <f t="shared" si="43"/>
        <v>0</v>
      </c>
      <c r="BR28" s="184">
        <f t="shared" si="44"/>
        <v>0</v>
      </c>
      <c r="BS28" s="184">
        <f t="shared" si="45"/>
        <v>0</v>
      </c>
      <c r="BT28" s="184">
        <f t="shared" si="46"/>
        <v>0</v>
      </c>
      <c r="BU28" s="184">
        <f t="shared" si="47"/>
        <v>0</v>
      </c>
      <c r="BV28" s="184">
        <f t="shared" si="48"/>
        <v>0</v>
      </c>
    </row>
    <row r="29" spans="1:74" s="185" customFormat="1" ht="24" customHeight="1" x14ac:dyDescent="0.15">
      <c r="A29" s="176"/>
      <c r="B29" s="186"/>
      <c r="C29" s="380"/>
      <c r="D29" s="381"/>
      <c r="E29" s="382"/>
      <c r="F29" s="383"/>
      <c r="G29" s="383"/>
      <c r="H29" s="383"/>
      <c r="I29" s="383"/>
      <c r="J29" s="383"/>
      <c r="K29" s="533"/>
      <c r="L29" s="92"/>
      <c r="M29" s="93"/>
      <c r="N29" s="94"/>
      <c r="O29" s="385"/>
      <c r="P29" s="386"/>
      <c r="Q29" s="387"/>
      <c r="R29" s="178"/>
      <c r="S29" s="179" t="str">
        <f>IF(L29=$U$11,$U$11&amp;M29,IF(L29=$AD$11,$AD$11&amp;M29,IF(L29=AM8,AM8&amp;M29,IF(L29=$AV$9,$AV$9&amp;M29,IF(L29=BF9,BF9&amp;M29,IF(L29="","",$BF$9&amp;M29))))))</f>
        <v/>
      </c>
      <c r="T29" s="179"/>
      <c r="U29" s="180">
        <f t="shared" si="0"/>
        <v>0</v>
      </c>
      <c r="V29" s="180">
        <f t="shared" si="1"/>
        <v>0</v>
      </c>
      <c r="W29" s="180">
        <f t="shared" si="2"/>
        <v>0</v>
      </c>
      <c r="X29" s="180">
        <f t="shared" si="3"/>
        <v>0</v>
      </c>
      <c r="Y29" s="180">
        <f t="shared" si="4"/>
        <v>0</v>
      </c>
      <c r="Z29" s="180">
        <f t="shared" si="5"/>
        <v>0</v>
      </c>
      <c r="AA29" s="180">
        <f t="shared" si="6"/>
        <v>0</v>
      </c>
      <c r="AB29" s="180">
        <f t="shared" si="7"/>
        <v>0</v>
      </c>
      <c r="AC29" s="181"/>
      <c r="AD29" s="180">
        <f t="shared" si="8"/>
        <v>0</v>
      </c>
      <c r="AE29" s="180">
        <f t="shared" si="9"/>
        <v>0</v>
      </c>
      <c r="AF29" s="180">
        <f t="shared" si="10"/>
        <v>0</v>
      </c>
      <c r="AG29" s="180">
        <f t="shared" si="11"/>
        <v>0</v>
      </c>
      <c r="AH29" s="180">
        <f t="shared" si="12"/>
        <v>0</v>
      </c>
      <c r="AI29" s="180">
        <f t="shared" si="13"/>
        <v>0</v>
      </c>
      <c r="AJ29" s="180">
        <f t="shared" si="14"/>
        <v>0</v>
      </c>
      <c r="AK29" s="180">
        <f t="shared" si="15"/>
        <v>0</v>
      </c>
      <c r="AL29" s="181"/>
      <c r="AM29" s="180">
        <f t="shared" si="16"/>
        <v>0</v>
      </c>
      <c r="AN29" s="180">
        <f t="shared" si="17"/>
        <v>0</v>
      </c>
      <c r="AO29" s="180">
        <f t="shared" si="18"/>
        <v>0</v>
      </c>
      <c r="AP29" s="180">
        <f t="shared" si="19"/>
        <v>0</v>
      </c>
      <c r="AQ29" s="180">
        <f t="shared" si="20"/>
        <v>0</v>
      </c>
      <c r="AR29" s="180">
        <f t="shared" si="21"/>
        <v>0</v>
      </c>
      <c r="AS29" s="180">
        <f t="shared" si="22"/>
        <v>0</v>
      </c>
      <c r="AT29" s="180">
        <f t="shared" si="23"/>
        <v>0</v>
      </c>
      <c r="AU29" s="181"/>
      <c r="AV29" s="180">
        <f t="shared" si="24"/>
        <v>0</v>
      </c>
      <c r="AW29" s="180">
        <f t="shared" si="25"/>
        <v>0</v>
      </c>
      <c r="AX29" s="180">
        <f t="shared" si="26"/>
        <v>0</v>
      </c>
      <c r="AY29" s="180">
        <f t="shared" si="27"/>
        <v>0</v>
      </c>
      <c r="AZ29" s="180">
        <f t="shared" si="28"/>
        <v>0</v>
      </c>
      <c r="BA29" s="180">
        <f t="shared" si="29"/>
        <v>0</v>
      </c>
      <c r="BB29" s="180">
        <f t="shared" si="30"/>
        <v>0</v>
      </c>
      <c r="BC29" s="180">
        <f t="shared" si="31"/>
        <v>0</v>
      </c>
      <c r="BD29" s="180"/>
      <c r="BE29" s="182">
        <f t="shared" si="32"/>
        <v>0</v>
      </c>
      <c r="BF29" s="182">
        <f t="shared" si="33"/>
        <v>0</v>
      </c>
      <c r="BG29" s="182">
        <f t="shared" si="34"/>
        <v>0</v>
      </c>
      <c r="BH29" s="182">
        <f t="shared" si="35"/>
        <v>0</v>
      </c>
      <c r="BI29" s="182">
        <f t="shared" si="36"/>
        <v>0</v>
      </c>
      <c r="BJ29" s="182">
        <f t="shared" si="37"/>
        <v>0</v>
      </c>
      <c r="BK29" s="182">
        <f t="shared" si="38"/>
        <v>0</v>
      </c>
      <c r="BL29" s="182">
        <f t="shared" si="39"/>
        <v>0</v>
      </c>
      <c r="BM29" s="182">
        <f t="shared" si="40"/>
        <v>0</v>
      </c>
      <c r="BN29" s="183"/>
      <c r="BO29" s="184">
        <f t="shared" si="41"/>
        <v>0</v>
      </c>
      <c r="BP29" s="184">
        <f t="shared" si="42"/>
        <v>0</v>
      </c>
      <c r="BQ29" s="184">
        <f t="shared" si="43"/>
        <v>0</v>
      </c>
      <c r="BR29" s="184">
        <f t="shared" si="44"/>
        <v>0</v>
      </c>
      <c r="BS29" s="184">
        <f t="shared" si="45"/>
        <v>0</v>
      </c>
      <c r="BT29" s="184">
        <f t="shared" si="46"/>
        <v>0</v>
      </c>
      <c r="BU29" s="184">
        <f t="shared" si="47"/>
        <v>0</v>
      </c>
      <c r="BV29" s="184">
        <f t="shared" si="48"/>
        <v>0</v>
      </c>
    </row>
    <row r="30" spans="1:74" s="185" customFormat="1" ht="24" customHeight="1" x14ac:dyDescent="0.15">
      <c r="A30" s="176"/>
      <c r="B30" s="187"/>
      <c r="C30" s="380"/>
      <c r="D30" s="381"/>
      <c r="E30" s="382"/>
      <c r="F30" s="383"/>
      <c r="G30" s="383"/>
      <c r="H30" s="383"/>
      <c r="I30" s="383"/>
      <c r="J30" s="383"/>
      <c r="K30" s="533"/>
      <c r="L30" s="92"/>
      <c r="M30" s="93"/>
      <c r="N30" s="94"/>
      <c r="O30" s="385"/>
      <c r="P30" s="386"/>
      <c r="Q30" s="387"/>
      <c r="R30" s="178"/>
      <c r="S30" s="179" t="str">
        <f>IF(L30=$U$11,$U$11&amp;M30,IF(L30=$AD$11,$AD$11&amp;M30,IF(L30=AM8,AM8&amp;M30,IF(L30=$AV$9,$AV$9&amp;M30,IF(L30=BF9,BF9&amp;M30,IF(L30="","",$BF$9&amp;M30))))))</f>
        <v/>
      </c>
      <c r="T30" s="179"/>
      <c r="U30" s="180">
        <f t="shared" si="0"/>
        <v>0</v>
      </c>
      <c r="V30" s="180">
        <f t="shared" si="1"/>
        <v>0</v>
      </c>
      <c r="W30" s="180">
        <f t="shared" si="2"/>
        <v>0</v>
      </c>
      <c r="X30" s="180">
        <f t="shared" si="3"/>
        <v>0</v>
      </c>
      <c r="Y30" s="180">
        <f t="shared" si="4"/>
        <v>0</v>
      </c>
      <c r="Z30" s="180">
        <f t="shared" si="5"/>
        <v>0</v>
      </c>
      <c r="AA30" s="180">
        <f t="shared" si="6"/>
        <v>0</v>
      </c>
      <c r="AB30" s="180">
        <f t="shared" si="7"/>
        <v>0</v>
      </c>
      <c r="AC30" s="181"/>
      <c r="AD30" s="180">
        <f t="shared" si="8"/>
        <v>0</v>
      </c>
      <c r="AE30" s="180">
        <f t="shared" si="9"/>
        <v>0</v>
      </c>
      <c r="AF30" s="180">
        <f t="shared" si="10"/>
        <v>0</v>
      </c>
      <c r="AG30" s="180">
        <f t="shared" si="11"/>
        <v>0</v>
      </c>
      <c r="AH30" s="180">
        <f t="shared" si="12"/>
        <v>0</v>
      </c>
      <c r="AI30" s="180">
        <f t="shared" si="13"/>
        <v>0</v>
      </c>
      <c r="AJ30" s="180">
        <f t="shared" si="14"/>
        <v>0</v>
      </c>
      <c r="AK30" s="180">
        <f t="shared" si="15"/>
        <v>0</v>
      </c>
      <c r="AL30" s="181"/>
      <c r="AM30" s="180">
        <f t="shared" si="16"/>
        <v>0</v>
      </c>
      <c r="AN30" s="180">
        <f t="shared" si="17"/>
        <v>0</v>
      </c>
      <c r="AO30" s="180">
        <f t="shared" si="18"/>
        <v>0</v>
      </c>
      <c r="AP30" s="180">
        <f t="shared" si="19"/>
        <v>0</v>
      </c>
      <c r="AQ30" s="180">
        <f t="shared" si="20"/>
        <v>0</v>
      </c>
      <c r="AR30" s="180">
        <f t="shared" si="21"/>
        <v>0</v>
      </c>
      <c r="AS30" s="180">
        <f t="shared" si="22"/>
        <v>0</v>
      </c>
      <c r="AT30" s="180">
        <f t="shared" si="23"/>
        <v>0</v>
      </c>
      <c r="AU30" s="181"/>
      <c r="AV30" s="180">
        <f t="shared" si="24"/>
        <v>0</v>
      </c>
      <c r="AW30" s="180">
        <f t="shared" si="25"/>
        <v>0</v>
      </c>
      <c r="AX30" s="180">
        <f t="shared" si="26"/>
        <v>0</v>
      </c>
      <c r="AY30" s="180">
        <f t="shared" si="27"/>
        <v>0</v>
      </c>
      <c r="AZ30" s="180">
        <f t="shared" si="28"/>
        <v>0</v>
      </c>
      <c r="BA30" s="180">
        <f t="shared" si="29"/>
        <v>0</v>
      </c>
      <c r="BB30" s="180">
        <f t="shared" si="30"/>
        <v>0</v>
      </c>
      <c r="BC30" s="180">
        <f t="shared" si="31"/>
        <v>0</v>
      </c>
      <c r="BD30" s="180"/>
      <c r="BE30" s="182">
        <f t="shared" si="32"/>
        <v>0</v>
      </c>
      <c r="BF30" s="182">
        <f t="shared" si="33"/>
        <v>0</v>
      </c>
      <c r="BG30" s="182">
        <f t="shared" si="34"/>
        <v>0</v>
      </c>
      <c r="BH30" s="182">
        <f t="shared" si="35"/>
        <v>0</v>
      </c>
      <c r="BI30" s="182">
        <f t="shared" si="36"/>
        <v>0</v>
      </c>
      <c r="BJ30" s="182">
        <f t="shared" si="37"/>
        <v>0</v>
      </c>
      <c r="BK30" s="182">
        <f t="shared" si="38"/>
        <v>0</v>
      </c>
      <c r="BL30" s="182">
        <f t="shared" si="39"/>
        <v>0</v>
      </c>
      <c r="BM30" s="182">
        <f t="shared" si="40"/>
        <v>0</v>
      </c>
      <c r="BN30" s="183"/>
      <c r="BO30" s="184">
        <f t="shared" si="41"/>
        <v>0</v>
      </c>
      <c r="BP30" s="184">
        <f t="shared" si="42"/>
        <v>0</v>
      </c>
      <c r="BQ30" s="184">
        <f t="shared" si="43"/>
        <v>0</v>
      </c>
      <c r="BR30" s="184">
        <f t="shared" si="44"/>
        <v>0</v>
      </c>
      <c r="BS30" s="184">
        <f t="shared" si="45"/>
        <v>0</v>
      </c>
      <c r="BT30" s="184">
        <f t="shared" si="46"/>
        <v>0</v>
      </c>
      <c r="BU30" s="184">
        <f t="shared" si="47"/>
        <v>0</v>
      </c>
      <c r="BV30" s="184">
        <f t="shared" si="48"/>
        <v>0</v>
      </c>
    </row>
    <row r="31" spans="1:74" s="185" customFormat="1" ht="24" customHeight="1" x14ac:dyDescent="0.15">
      <c r="A31" s="176"/>
      <c r="B31" s="186"/>
      <c r="C31" s="380"/>
      <c r="D31" s="381"/>
      <c r="E31" s="382"/>
      <c r="F31" s="383"/>
      <c r="G31" s="383"/>
      <c r="H31" s="383"/>
      <c r="I31" s="383"/>
      <c r="J31" s="383"/>
      <c r="K31" s="533"/>
      <c r="L31" s="92"/>
      <c r="M31" s="93"/>
      <c r="N31" s="94"/>
      <c r="O31" s="385"/>
      <c r="P31" s="386"/>
      <c r="Q31" s="387"/>
      <c r="R31" s="188"/>
      <c r="S31" s="179" t="str">
        <f>IF(L31=$U$11,$U$11&amp;M31,IF(L31=$AD$11,$AD$11&amp;M31,IF(L31=AM8,AM8&amp;M31,IF(L31=$AV$9,$AV$9&amp;M31,IF(L31=BF9,BF9&amp;M31,IF(L31="","",$BF$9&amp;M31))))))</f>
        <v/>
      </c>
      <c r="T31" s="179"/>
      <c r="U31" s="180">
        <f t="shared" si="0"/>
        <v>0</v>
      </c>
      <c r="V31" s="180">
        <f t="shared" si="1"/>
        <v>0</v>
      </c>
      <c r="W31" s="180">
        <f t="shared" si="2"/>
        <v>0</v>
      </c>
      <c r="X31" s="180">
        <f t="shared" si="3"/>
        <v>0</v>
      </c>
      <c r="Y31" s="180">
        <f t="shared" si="4"/>
        <v>0</v>
      </c>
      <c r="Z31" s="180">
        <f t="shared" si="5"/>
        <v>0</v>
      </c>
      <c r="AA31" s="180">
        <f t="shared" si="6"/>
        <v>0</v>
      </c>
      <c r="AB31" s="180">
        <f t="shared" si="7"/>
        <v>0</v>
      </c>
      <c r="AC31" s="181"/>
      <c r="AD31" s="180">
        <f t="shared" si="8"/>
        <v>0</v>
      </c>
      <c r="AE31" s="180">
        <f t="shared" si="9"/>
        <v>0</v>
      </c>
      <c r="AF31" s="180">
        <f t="shared" si="10"/>
        <v>0</v>
      </c>
      <c r="AG31" s="180">
        <f t="shared" si="11"/>
        <v>0</v>
      </c>
      <c r="AH31" s="180">
        <f t="shared" si="12"/>
        <v>0</v>
      </c>
      <c r="AI31" s="180">
        <f t="shared" si="13"/>
        <v>0</v>
      </c>
      <c r="AJ31" s="180">
        <f t="shared" si="14"/>
        <v>0</v>
      </c>
      <c r="AK31" s="180">
        <f t="shared" si="15"/>
        <v>0</v>
      </c>
      <c r="AL31" s="181"/>
      <c r="AM31" s="180">
        <f t="shared" si="16"/>
        <v>0</v>
      </c>
      <c r="AN31" s="180">
        <f t="shared" si="17"/>
        <v>0</v>
      </c>
      <c r="AO31" s="180">
        <f t="shared" si="18"/>
        <v>0</v>
      </c>
      <c r="AP31" s="180">
        <f t="shared" si="19"/>
        <v>0</v>
      </c>
      <c r="AQ31" s="180">
        <f t="shared" si="20"/>
        <v>0</v>
      </c>
      <c r="AR31" s="180">
        <f t="shared" si="21"/>
        <v>0</v>
      </c>
      <c r="AS31" s="180">
        <f t="shared" si="22"/>
        <v>0</v>
      </c>
      <c r="AT31" s="180">
        <f t="shared" si="23"/>
        <v>0</v>
      </c>
      <c r="AU31" s="181"/>
      <c r="AV31" s="180">
        <f t="shared" si="24"/>
        <v>0</v>
      </c>
      <c r="AW31" s="180">
        <f t="shared" si="25"/>
        <v>0</v>
      </c>
      <c r="AX31" s="180">
        <f t="shared" si="26"/>
        <v>0</v>
      </c>
      <c r="AY31" s="180">
        <f t="shared" si="27"/>
        <v>0</v>
      </c>
      <c r="AZ31" s="180">
        <f t="shared" si="28"/>
        <v>0</v>
      </c>
      <c r="BA31" s="180">
        <f t="shared" si="29"/>
        <v>0</v>
      </c>
      <c r="BB31" s="180">
        <f t="shared" si="30"/>
        <v>0</v>
      </c>
      <c r="BC31" s="180">
        <f t="shared" si="31"/>
        <v>0</v>
      </c>
      <c r="BD31" s="180"/>
      <c r="BE31" s="182">
        <f t="shared" si="32"/>
        <v>0</v>
      </c>
      <c r="BF31" s="182">
        <f t="shared" si="33"/>
        <v>0</v>
      </c>
      <c r="BG31" s="182">
        <f t="shared" si="34"/>
        <v>0</v>
      </c>
      <c r="BH31" s="182">
        <f t="shared" si="35"/>
        <v>0</v>
      </c>
      <c r="BI31" s="182">
        <f t="shared" si="36"/>
        <v>0</v>
      </c>
      <c r="BJ31" s="182">
        <f t="shared" si="37"/>
        <v>0</v>
      </c>
      <c r="BK31" s="182">
        <f t="shared" si="38"/>
        <v>0</v>
      </c>
      <c r="BL31" s="182">
        <f t="shared" si="39"/>
        <v>0</v>
      </c>
      <c r="BM31" s="182">
        <f t="shared" si="40"/>
        <v>0</v>
      </c>
      <c r="BN31" s="183"/>
      <c r="BO31" s="184">
        <f t="shared" si="41"/>
        <v>0</v>
      </c>
      <c r="BP31" s="184">
        <f t="shared" si="42"/>
        <v>0</v>
      </c>
      <c r="BQ31" s="184">
        <f t="shared" si="43"/>
        <v>0</v>
      </c>
      <c r="BR31" s="184">
        <f t="shared" si="44"/>
        <v>0</v>
      </c>
      <c r="BS31" s="184">
        <f t="shared" si="45"/>
        <v>0</v>
      </c>
      <c r="BT31" s="184">
        <f t="shared" si="46"/>
        <v>0</v>
      </c>
      <c r="BU31" s="184">
        <f t="shared" si="47"/>
        <v>0</v>
      </c>
      <c r="BV31" s="184">
        <f t="shared" si="48"/>
        <v>0</v>
      </c>
    </row>
    <row r="32" spans="1:74" s="185" customFormat="1" ht="24" customHeight="1" x14ac:dyDescent="0.15">
      <c r="A32" s="176"/>
      <c r="B32" s="186"/>
      <c r="C32" s="380"/>
      <c r="D32" s="381"/>
      <c r="E32" s="382"/>
      <c r="F32" s="383"/>
      <c r="G32" s="383"/>
      <c r="H32" s="383"/>
      <c r="I32" s="383"/>
      <c r="J32" s="383"/>
      <c r="K32" s="533"/>
      <c r="L32" s="92"/>
      <c r="M32" s="93"/>
      <c r="N32" s="94"/>
      <c r="O32" s="385"/>
      <c r="P32" s="386"/>
      <c r="Q32" s="387"/>
      <c r="R32" s="178"/>
      <c r="S32" s="179" t="str">
        <f>IF(L32=$U$11,$U$11&amp;M32,IF(L32=$AD$11,$AD$11&amp;M32,IF(L32=AM8,AM8&amp;M32,IF(L32=$AV$9,$AV$9&amp;M32,IF(L32=BF9,BF9&amp;M32,IF(L32="","",$BF$9&amp;M32))))))</f>
        <v/>
      </c>
      <c r="T32" s="179"/>
      <c r="U32" s="180">
        <f t="shared" si="0"/>
        <v>0</v>
      </c>
      <c r="V32" s="180">
        <f t="shared" si="1"/>
        <v>0</v>
      </c>
      <c r="W32" s="180">
        <f t="shared" si="2"/>
        <v>0</v>
      </c>
      <c r="X32" s="180">
        <f t="shared" si="3"/>
        <v>0</v>
      </c>
      <c r="Y32" s="180">
        <f t="shared" si="4"/>
        <v>0</v>
      </c>
      <c r="Z32" s="180">
        <f t="shared" si="5"/>
        <v>0</v>
      </c>
      <c r="AA32" s="180">
        <f t="shared" si="6"/>
        <v>0</v>
      </c>
      <c r="AB32" s="180">
        <f t="shared" si="7"/>
        <v>0</v>
      </c>
      <c r="AC32" s="181"/>
      <c r="AD32" s="180">
        <f t="shared" si="8"/>
        <v>0</v>
      </c>
      <c r="AE32" s="180">
        <f t="shared" si="9"/>
        <v>0</v>
      </c>
      <c r="AF32" s="180">
        <f t="shared" si="10"/>
        <v>0</v>
      </c>
      <c r="AG32" s="180">
        <f t="shared" si="11"/>
        <v>0</v>
      </c>
      <c r="AH32" s="180">
        <f t="shared" si="12"/>
        <v>0</v>
      </c>
      <c r="AI32" s="180">
        <f t="shared" si="13"/>
        <v>0</v>
      </c>
      <c r="AJ32" s="180">
        <f t="shared" si="14"/>
        <v>0</v>
      </c>
      <c r="AK32" s="180">
        <f t="shared" si="15"/>
        <v>0</v>
      </c>
      <c r="AL32" s="181"/>
      <c r="AM32" s="180">
        <f t="shared" si="16"/>
        <v>0</v>
      </c>
      <c r="AN32" s="180">
        <f t="shared" si="17"/>
        <v>0</v>
      </c>
      <c r="AO32" s="180">
        <f t="shared" si="18"/>
        <v>0</v>
      </c>
      <c r="AP32" s="180">
        <f t="shared" si="19"/>
        <v>0</v>
      </c>
      <c r="AQ32" s="180">
        <f t="shared" si="20"/>
        <v>0</v>
      </c>
      <c r="AR32" s="180">
        <f t="shared" si="21"/>
        <v>0</v>
      </c>
      <c r="AS32" s="180">
        <f t="shared" si="22"/>
        <v>0</v>
      </c>
      <c r="AT32" s="180">
        <f t="shared" si="23"/>
        <v>0</v>
      </c>
      <c r="AU32" s="181"/>
      <c r="AV32" s="180">
        <f t="shared" si="24"/>
        <v>0</v>
      </c>
      <c r="AW32" s="180">
        <f t="shared" si="25"/>
        <v>0</v>
      </c>
      <c r="AX32" s="180">
        <f t="shared" si="26"/>
        <v>0</v>
      </c>
      <c r="AY32" s="180">
        <f t="shared" si="27"/>
        <v>0</v>
      </c>
      <c r="AZ32" s="180">
        <f t="shared" si="28"/>
        <v>0</v>
      </c>
      <c r="BA32" s="180">
        <f t="shared" si="29"/>
        <v>0</v>
      </c>
      <c r="BB32" s="180">
        <f t="shared" si="30"/>
        <v>0</v>
      </c>
      <c r="BC32" s="180">
        <f t="shared" si="31"/>
        <v>0</v>
      </c>
      <c r="BD32" s="180"/>
      <c r="BE32" s="182">
        <f t="shared" si="32"/>
        <v>0</v>
      </c>
      <c r="BF32" s="182">
        <f t="shared" si="33"/>
        <v>0</v>
      </c>
      <c r="BG32" s="182">
        <f t="shared" si="34"/>
        <v>0</v>
      </c>
      <c r="BH32" s="182">
        <f t="shared" si="35"/>
        <v>0</v>
      </c>
      <c r="BI32" s="182">
        <f t="shared" si="36"/>
        <v>0</v>
      </c>
      <c r="BJ32" s="182">
        <f t="shared" si="37"/>
        <v>0</v>
      </c>
      <c r="BK32" s="182">
        <f t="shared" si="38"/>
        <v>0</v>
      </c>
      <c r="BL32" s="182">
        <f t="shared" si="39"/>
        <v>0</v>
      </c>
      <c r="BM32" s="182">
        <f t="shared" si="40"/>
        <v>0</v>
      </c>
      <c r="BN32" s="183"/>
      <c r="BO32" s="184">
        <f t="shared" si="41"/>
        <v>0</v>
      </c>
      <c r="BP32" s="184">
        <f t="shared" si="42"/>
        <v>0</v>
      </c>
      <c r="BQ32" s="184">
        <f t="shared" si="43"/>
        <v>0</v>
      </c>
      <c r="BR32" s="184">
        <f t="shared" si="44"/>
        <v>0</v>
      </c>
      <c r="BS32" s="184">
        <f t="shared" si="45"/>
        <v>0</v>
      </c>
      <c r="BT32" s="184">
        <f t="shared" si="46"/>
        <v>0</v>
      </c>
      <c r="BU32" s="184">
        <f t="shared" si="47"/>
        <v>0</v>
      </c>
      <c r="BV32" s="184">
        <f t="shared" si="48"/>
        <v>0</v>
      </c>
    </row>
    <row r="33" spans="1:75" s="185" customFormat="1" ht="24" customHeight="1" x14ac:dyDescent="0.15">
      <c r="A33" s="176"/>
      <c r="B33" s="186"/>
      <c r="C33" s="380"/>
      <c r="D33" s="381"/>
      <c r="E33" s="382"/>
      <c r="F33" s="383"/>
      <c r="G33" s="383"/>
      <c r="H33" s="383"/>
      <c r="I33" s="383"/>
      <c r="J33" s="383"/>
      <c r="K33" s="533"/>
      <c r="L33" s="92"/>
      <c r="M33" s="93"/>
      <c r="N33" s="94"/>
      <c r="O33" s="385"/>
      <c r="P33" s="386"/>
      <c r="Q33" s="387"/>
      <c r="R33" s="178"/>
      <c r="S33" s="179" t="str">
        <f>IF(L33=$U$11,$U$11&amp;M33,IF(L33=$AD$11,$AD$11&amp;M33,IF(L33=AM8,AM8&amp;M33,IF(L33=$AV$9,$AV$9&amp;M33,IF(L33=BF9,BF9&amp;M33,IF(L33="","",$BF$9&amp;M33))))))</f>
        <v/>
      </c>
      <c r="T33" s="179"/>
      <c r="U33" s="180">
        <f t="shared" si="0"/>
        <v>0</v>
      </c>
      <c r="V33" s="180">
        <f t="shared" si="1"/>
        <v>0</v>
      </c>
      <c r="W33" s="180">
        <f t="shared" si="2"/>
        <v>0</v>
      </c>
      <c r="X33" s="180">
        <f t="shared" si="3"/>
        <v>0</v>
      </c>
      <c r="Y33" s="180">
        <f t="shared" si="4"/>
        <v>0</v>
      </c>
      <c r="Z33" s="180">
        <f t="shared" si="5"/>
        <v>0</v>
      </c>
      <c r="AA33" s="180">
        <f t="shared" si="6"/>
        <v>0</v>
      </c>
      <c r="AB33" s="180">
        <f t="shared" si="7"/>
        <v>0</v>
      </c>
      <c r="AC33" s="181"/>
      <c r="AD33" s="180">
        <f t="shared" si="8"/>
        <v>0</v>
      </c>
      <c r="AE33" s="180">
        <f t="shared" si="9"/>
        <v>0</v>
      </c>
      <c r="AF33" s="180">
        <f t="shared" si="10"/>
        <v>0</v>
      </c>
      <c r="AG33" s="180">
        <f t="shared" si="11"/>
        <v>0</v>
      </c>
      <c r="AH33" s="180">
        <f t="shared" si="12"/>
        <v>0</v>
      </c>
      <c r="AI33" s="180">
        <f t="shared" si="13"/>
        <v>0</v>
      </c>
      <c r="AJ33" s="180">
        <f t="shared" si="14"/>
        <v>0</v>
      </c>
      <c r="AK33" s="180">
        <f t="shared" si="15"/>
        <v>0</v>
      </c>
      <c r="AL33" s="181"/>
      <c r="AM33" s="180">
        <f t="shared" si="16"/>
        <v>0</v>
      </c>
      <c r="AN33" s="180">
        <f t="shared" si="17"/>
        <v>0</v>
      </c>
      <c r="AO33" s="180">
        <f t="shared" si="18"/>
        <v>0</v>
      </c>
      <c r="AP33" s="180">
        <f t="shared" si="19"/>
        <v>0</v>
      </c>
      <c r="AQ33" s="180">
        <f t="shared" si="20"/>
        <v>0</v>
      </c>
      <c r="AR33" s="180">
        <f t="shared" si="21"/>
        <v>0</v>
      </c>
      <c r="AS33" s="180">
        <f t="shared" si="22"/>
        <v>0</v>
      </c>
      <c r="AT33" s="180">
        <f t="shared" si="23"/>
        <v>0</v>
      </c>
      <c r="AU33" s="181"/>
      <c r="AV33" s="180">
        <f t="shared" si="24"/>
        <v>0</v>
      </c>
      <c r="AW33" s="180">
        <f t="shared" si="25"/>
        <v>0</v>
      </c>
      <c r="AX33" s="180">
        <f t="shared" si="26"/>
        <v>0</v>
      </c>
      <c r="AY33" s="180">
        <f t="shared" si="27"/>
        <v>0</v>
      </c>
      <c r="AZ33" s="180">
        <f t="shared" si="28"/>
        <v>0</v>
      </c>
      <c r="BA33" s="180">
        <f t="shared" si="29"/>
        <v>0</v>
      </c>
      <c r="BB33" s="180">
        <f t="shared" si="30"/>
        <v>0</v>
      </c>
      <c r="BC33" s="180">
        <f t="shared" si="31"/>
        <v>0</v>
      </c>
      <c r="BD33" s="180"/>
      <c r="BE33" s="182">
        <f t="shared" si="32"/>
        <v>0</v>
      </c>
      <c r="BF33" s="182">
        <f t="shared" si="33"/>
        <v>0</v>
      </c>
      <c r="BG33" s="182">
        <f t="shared" si="34"/>
        <v>0</v>
      </c>
      <c r="BH33" s="182">
        <f t="shared" si="35"/>
        <v>0</v>
      </c>
      <c r="BI33" s="182">
        <f t="shared" si="36"/>
        <v>0</v>
      </c>
      <c r="BJ33" s="182">
        <f t="shared" si="37"/>
        <v>0</v>
      </c>
      <c r="BK33" s="182">
        <f t="shared" si="38"/>
        <v>0</v>
      </c>
      <c r="BL33" s="182">
        <f t="shared" si="39"/>
        <v>0</v>
      </c>
      <c r="BM33" s="182">
        <f t="shared" si="40"/>
        <v>0</v>
      </c>
      <c r="BN33" s="183"/>
      <c r="BO33" s="184">
        <f t="shared" si="41"/>
        <v>0</v>
      </c>
      <c r="BP33" s="184">
        <f t="shared" si="42"/>
        <v>0</v>
      </c>
      <c r="BQ33" s="184">
        <f t="shared" si="43"/>
        <v>0</v>
      </c>
      <c r="BR33" s="184">
        <f t="shared" si="44"/>
        <v>0</v>
      </c>
      <c r="BS33" s="184">
        <f t="shared" si="45"/>
        <v>0</v>
      </c>
      <c r="BT33" s="184">
        <f t="shared" si="46"/>
        <v>0</v>
      </c>
      <c r="BU33" s="184">
        <f t="shared" si="47"/>
        <v>0</v>
      </c>
      <c r="BV33" s="184">
        <f t="shared" si="48"/>
        <v>0</v>
      </c>
    </row>
    <row r="34" spans="1:75" s="185" customFormat="1" ht="24" customHeight="1" x14ac:dyDescent="0.15">
      <c r="A34" s="176"/>
      <c r="B34" s="186"/>
      <c r="C34" s="380"/>
      <c r="D34" s="381"/>
      <c r="E34" s="382"/>
      <c r="F34" s="383"/>
      <c r="G34" s="383"/>
      <c r="H34" s="383"/>
      <c r="I34" s="383"/>
      <c r="J34" s="383"/>
      <c r="K34" s="533"/>
      <c r="L34" s="92"/>
      <c r="M34" s="93"/>
      <c r="N34" s="94"/>
      <c r="O34" s="385"/>
      <c r="P34" s="386"/>
      <c r="Q34" s="387"/>
      <c r="R34" s="178"/>
      <c r="S34" s="179" t="str">
        <f>IF(L34=$U$11,$U$11&amp;M34,IF(L34=$AD$11,$AD$11&amp;M34,IF(L34=AM8,AM8&amp;M34,IF(L34=$AV$9,$AV$9&amp;M34,IF(L34=BF9,BF9&amp;M34,IF(L34="","",$BF$9&amp;M34))))))</f>
        <v/>
      </c>
      <c r="T34" s="179"/>
      <c r="U34" s="180">
        <f t="shared" si="0"/>
        <v>0</v>
      </c>
      <c r="V34" s="180">
        <f t="shared" si="1"/>
        <v>0</v>
      </c>
      <c r="W34" s="180">
        <f t="shared" si="2"/>
        <v>0</v>
      </c>
      <c r="X34" s="180">
        <f t="shared" si="3"/>
        <v>0</v>
      </c>
      <c r="Y34" s="180">
        <f t="shared" si="4"/>
        <v>0</v>
      </c>
      <c r="Z34" s="180">
        <f t="shared" si="5"/>
        <v>0</v>
      </c>
      <c r="AA34" s="180">
        <f t="shared" si="6"/>
        <v>0</v>
      </c>
      <c r="AB34" s="180">
        <f t="shared" si="7"/>
        <v>0</v>
      </c>
      <c r="AC34" s="181"/>
      <c r="AD34" s="180">
        <f t="shared" si="8"/>
        <v>0</v>
      </c>
      <c r="AE34" s="180">
        <f t="shared" si="9"/>
        <v>0</v>
      </c>
      <c r="AF34" s="180">
        <f t="shared" si="10"/>
        <v>0</v>
      </c>
      <c r="AG34" s="180">
        <f t="shared" si="11"/>
        <v>0</v>
      </c>
      <c r="AH34" s="180">
        <f t="shared" si="12"/>
        <v>0</v>
      </c>
      <c r="AI34" s="180">
        <f t="shared" si="13"/>
        <v>0</v>
      </c>
      <c r="AJ34" s="180">
        <f t="shared" si="14"/>
        <v>0</v>
      </c>
      <c r="AK34" s="180">
        <f t="shared" si="15"/>
        <v>0</v>
      </c>
      <c r="AL34" s="181"/>
      <c r="AM34" s="180">
        <f t="shared" si="16"/>
        <v>0</v>
      </c>
      <c r="AN34" s="180">
        <f t="shared" si="17"/>
        <v>0</v>
      </c>
      <c r="AO34" s="180">
        <f t="shared" si="18"/>
        <v>0</v>
      </c>
      <c r="AP34" s="180">
        <f t="shared" si="19"/>
        <v>0</v>
      </c>
      <c r="AQ34" s="180">
        <f t="shared" si="20"/>
        <v>0</v>
      </c>
      <c r="AR34" s="180">
        <f t="shared" si="21"/>
        <v>0</v>
      </c>
      <c r="AS34" s="180">
        <f t="shared" si="22"/>
        <v>0</v>
      </c>
      <c r="AT34" s="180">
        <f t="shared" si="23"/>
        <v>0</v>
      </c>
      <c r="AU34" s="181"/>
      <c r="AV34" s="180">
        <f t="shared" si="24"/>
        <v>0</v>
      </c>
      <c r="AW34" s="180">
        <f t="shared" si="25"/>
        <v>0</v>
      </c>
      <c r="AX34" s="180">
        <f t="shared" si="26"/>
        <v>0</v>
      </c>
      <c r="AY34" s="180">
        <f t="shared" si="27"/>
        <v>0</v>
      </c>
      <c r="AZ34" s="180">
        <f t="shared" si="28"/>
        <v>0</v>
      </c>
      <c r="BA34" s="180">
        <f t="shared" si="29"/>
        <v>0</v>
      </c>
      <c r="BB34" s="180">
        <f t="shared" si="30"/>
        <v>0</v>
      </c>
      <c r="BC34" s="180">
        <f t="shared" si="31"/>
        <v>0</v>
      </c>
      <c r="BD34" s="180"/>
      <c r="BE34" s="182">
        <f t="shared" si="32"/>
        <v>0</v>
      </c>
      <c r="BF34" s="182">
        <f t="shared" si="33"/>
        <v>0</v>
      </c>
      <c r="BG34" s="182">
        <f t="shared" si="34"/>
        <v>0</v>
      </c>
      <c r="BH34" s="182">
        <f t="shared" si="35"/>
        <v>0</v>
      </c>
      <c r="BI34" s="182">
        <f t="shared" si="36"/>
        <v>0</v>
      </c>
      <c r="BJ34" s="182">
        <f t="shared" si="37"/>
        <v>0</v>
      </c>
      <c r="BK34" s="182">
        <f t="shared" si="38"/>
        <v>0</v>
      </c>
      <c r="BL34" s="182">
        <f t="shared" si="39"/>
        <v>0</v>
      </c>
      <c r="BM34" s="182">
        <f t="shared" si="40"/>
        <v>0</v>
      </c>
      <c r="BN34" s="183"/>
      <c r="BO34" s="184">
        <f t="shared" si="41"/>
        <v>0</v>
      </c>
      <c r="BP34" s="184">
        <f t="shared" si="42"/>
        <v>0</v>
      </c>
      <c r="BQ34" s="184">
        <f t="shared" si="43"/>
        <v>0</v>
      </c>
      <c r="BR34" s="184">
        <f t="shared" si="44"/>
        <v>0</v>
      </c>
      <c r="BS34" s="184">
        <f t="shared" si="45"/>
        <v>0</v>
      </c>
      <c r="BT34" s="184">
        <f t="shared" si="46"/>
        <v>0</v>
      </c>
      <c r="BU34" s="184">
        <f t="shared" si="47"/>
        <v>0</v>
      </c>
      <c r="BV34" s="184">
        <f t="shared" si="48"/>
        <v>0</v>
      </c>
    </row>
    <row r="35" spans="1:75" s="185" customFormat="1" ht="24" customHeight="1" x14ac:dyDescent="0.15">
      <c r="A35" s="176"/>
      <c r="B35" s="187"/>
      <c r="C35" s="380"/>
      <c r="D35" s="381"/>
      <c r="E35" s="382"/>
      <c r="F35" s="383"/>
      <c r="G35" s="383"/>
      <c r="H35" s="383"/>
      <c r="I35" s="383"/>
      <c r="J35" s="383"/>
      <c r="K35" s="533"/>
      <c r="L35" s="92"/>
      <c r="M35" s="93"/>
      <c r="N35" s="94"/>
      <c r="O35" s="385"/>
      <c r="P35" s="386"/>
      <c r="Q35" s="387"/>
      <c r="R35" s="178"/>
      <c r="S35" s="179" t="str">
        <f>IF(L35=$U$11,$U$11&amp;M35,IF(L35=$AD$11,$AD$11&amp;M35,IF(L35=AM8,AM8&amp;M35,IF(L35=$AV$9,$AV$9&amp;M35,IF(L35=BF9,BF9&amp;M35,IF(L35="","",$BF$9&amp;M35))))))</f>
        <v/>
      </c>
      <c r="T35" s="179"/>
      <c r="U35" s="180">
        <f t="shared" si="0"/>
        <v>0</v>
      </c>
      <c r="V35" s="180">
        <f t="shared" si="1"/>
        <v>0</v>
      </c>
      <c r="W35" s="180">
        <f t="shared" si="2"/>
        <v>0</v>
      </c>
      <c r="X35" s="180">
        <f t="shared" si="3"/>
        <v>0</v>
      </c>
      <c r="Y35" s="180">
        <f t="shared" si="4"/>
        <v>0</v>
      </c>
      <c r="Z35" s="180">
        <f t="shared" si="5"/>
        <v>0</v>
      </c>
      <c r="AA35" s="180">
        <f t="shared" si="6"/>
        <v>0</v>
      </c>
      <c r="AB35" s="180">
        <f t="shared" si="7"/>
        <v>0</v>
      </c>
      <c r="AC35" s="181"/>
      <c r="AD35" s="180">
        <f t="shared" si="8"/>
        <v>0</v>
      </c>
      <c r="AE35" s="180">
        <f t="shared" si="9"/>
        <v>0</v>
      </c>
      <c r="AF35" s="180">
        <f t="shared" si="10"/>
        <v>0</v>
      </c>
      <c r="AG35" s="180">
        <f t="shared" si="11"/>
        <v>0</v>
      </c>
      <c r="AH35" s="180">
        <f t="shared" si="12"/>
        <v>0</v>
      </c>
      <c r="AI35" s="180">
        <f t="shared" si="13"/>
        <v>0</v>
      </c>
      <c r="AJ35" s="180">
        <f t="shared" si="14"/>
        <v>0</v>
      </c>
      <c r="AK35" s="180">
        <f t="shared" si="15"/>
        <v>0</v>
      </c>
      <c r="AL35" s="181"/>
      <c r="AM35" s="180">
        <f t="shared" si="16"/>
        <v>0</v>
      </c>
      <c r="AN35" s="180">
        <f t="shared" si="17"/>
        <v>0</v>
      </c>
      <c r="AO35" s="180">
        <f t="shared" si="18"/>
        <v>0</v>
      </c>
      <c r="AP35" s="180">
        <f t="shared" si="19"/>
        <v>0</v>
      </c>
      <c r="AQ35" s="180">
        <f t="shared" si="20"/>
        <v>0</v>
      </c>
      <c r="AR35" s="180">
        <f t="shared" si="21"/>
        <v>0</v>
      </c>
      <c r="AS35" s="180">
        <f t="shared" si="22"/>
        <v>0</v>
      </c>
      <c r="AT35" s="180">
        <f t="shared" si="23"/>
        <v>0</v>
      </c>
      <c r="AU35" s="181"/>
      <c r="AV35" s="180">
        <f t="shared" si="24"/>
        <v>0</v>
      </c>
      <c r="AW35" s="180">
        <f t="shared" si="25"/>
        <v>0</v>
      </c>
      <c r="AX35" s="180">
        <f t="shared" si="26"/>
        <v>0</v>
      </c>
      <c r="AY35" s="180">
        <f t="shared" si="27"/>
        <v>0</v>
      </c>
      <c r="AZ35" s="180">
        <f t="shared" si="28"/>
        <v>0</v>
      </c>
      <c r="BA35" s="180">
        <f t="shared" si="29"/>
        <v>0</v>
      </c>
      <c r="BB35" s="180">
        <f t="shared" si="30"/>
        <v>0</v>
      </c>
      <c r="BC35" s="180">
        <f t="shared" si="31"/>
        <v>0</v>
      </c>
      <c r="BD35" s="180"/>
      <c r="BE35" s="182">
        <f t="shared" si="32"/>
        <v>0</v>
      </c>
      <c r="BF35" s="182">
        <f t="shared" si="33"/>
        <v>0</v>
      </c>
      <c r="BG35" s="182">
        <f t="shared" si="34"/>
        <v>0</v>
      </c>
      <c r="BH35" s="182">
        <f t="shared" si="35"/>
        <v>0</v>
      </c>
      <c r="BI35" s="182">
        <f t="shared" si="36"/>
        <v>0</v>
      </c>
      <c r="BJ35" s="182">
        <f t="shared" si="37"/>
        <v>0</v>
      </c>
      <c r="BK35" s="182">
        <f t="shared" si="38"/>
        <v>0</v>
      </c>
      <c r="BL35" s="182">
        <f t="shared" si="39"/>
        <v>0</v>
      </c>
      <c r="BM35" s="182">
        <f t="shared" si="40"/>
        <v>0</v>
      </c>
      <c r="BN35" s="183"/>
      <c r="BO35" s="184">
        <f t="shared" si="41"/>
        <v>0</v>
      </c>
      <c r="BP35" s="184">
        <f t="shared" si="42"/>
        <v>0</v>
      </c>
      <c r="BQ35" s="184">
        <f t="shared" si="43"/>
        <v>0</v>
      </c>
      <c r="BR35" s="184">
        <f t="shared" si="44"/>
        <v>0</v>
      </c>
      <c r="BS35" s="184">
        <f t="shared" si="45"/>
        <v>0</v>
      </c>
      <c r="BT35" s="184">
        <f t="shared" si="46"/>
        <v>0</v>
      </c>
      <c r="BU35" s="184">
        <f t="shared" si="47"/>
        <v>0</v>
      </c>
      <c r="BV35" s="184">
        <f t="shared" si="48"/>
        <v>0</v>
      </c>
    </row>
    <row r="36" spans="1:75" s="185" customFormat="1" ht="24" customHeight="1" x14ac:dyDescent="0.15">
      <c r="A36" s="176"/>
      <c r="B36" s="186"/>
      <c r="C36" s="380"/>
      <c r="D36" s="381"/>
      <c r="E36" s="382"/>
      <c r="F36" s="383"/>
      <c r="G36" s="383"/>
      <c r="H36" s="383"/>
      <c r="I36" s="383"/>
      <c r="J36" s="383"/>
      <c r="K36" s="533"/>
      <c r="L36" s="92"/>
      <c r="M36" s="93"/>
      <c r="N36" s="94"/>
      <c r="O36" s="385"/>
      <c r="P36" s="386"/>
      <c r="Q36" s="387"/>
      <c r="R36" s="178"/>
      <c r="S36" s="179" t="str">
        <f>IF(L36=$U$11,$U$11&amp;M36,IF(L36=$AD$11,$AD$11&amp;M36,IF(L36=AM8,AM8&amp;M36,IF(L36=$AV$9,$AV$9&amp;M36,IF(L36=BF9,BF9&amp;M36,IF(L36="","",$BF$9&amp;M36))))))</f>
        <v/>
      </c>
      <c r="T36" s="179"/>
      <c r="U36" s="180">
        <f t="shared" si="0"/>
        <v>0</v>
      </c>
      <c r="V36" s="180">
        <f t="shared" si="1"/>
        <v>0</v>
      </c>
      <c r="W36" s="180">
        <f t="shared" si="2"/>
        <v>0</v>
      </c>
      <c r="X36" s="180">
        <f t="shared" si="3"/>
        <v>0</v>
      </c>
      <c r="Y36" s="180">
        <f t="shared" si="4"/>
        <v>0</v>
      </c>
      <c r="Z36" s="180">
        <f t="shared" si="5"/>
        <v>0</v>
      </c>
      <c r="AA36" s="180">
        <f t="shared" si="6"/>
        <v>0</v>
      </c>
      <c r="AB36" s="180">
        <f t="shared" si="7"/>
        <v>0</v>
      </c>
      <c r="AC36" s="181"/>
      <c r="AD36" s="180">
        <f t="shared" si="8"/>
        <v>0</v>
      </c>
      <c r="AE36" s="180">
        <f t="shared" si="9"/>
        <v>0</v>
      </c>
      <c r="AF36" s="180">
        <f t="shared" si="10"/>
        <v>0</v>
      </c>
      <c r="AG36" s="180">
        <f t="shared" si="11"/>
        <v>0</v>
      </c>
      <c r="AH36" s="180">
        <f t="shared" si="12"/>
        <v>0</v>
      </c>
      <c r="AI36" s="180">
        <f t="shared" si="13"/>
        <v>0</v>
      </c>
      <c r="AJ36" s="180">
        <f t="shared" si="14"/>
        <v>0</v>
      </c>
      <c r="AK36" s="180">
        <f t="shared" si="15"/>
        <v>0</v>
      </c>
      <c r="AL36" s="181"/>
      <c r="AM36" s="180">
        <f t="shared" si="16"/>
        <v>0</v>
      </c>
      <c r="AN36" s="180">
        <f t="shared" si="17"/>
        <v>0</v>
      </c>
      <c r="AO36" s="180">
        <f t="shared" si="18"/>
        <v>0</v>
      </c>
      <c r="AP36" s="180">
        <f t="shared" si="19"/>
        <v>0</v>
      </c>
      <c r="AQ36" s="180">
        <f t="shared" si="20"/>
        <v>0</v>
      </c>
      <c r="AR36" s="180">
        <f t="shared" si="21"/>
        <v>0</v>
      </c>
      <c r="AS36" s="180">
        <f t="shared" si="22"/>
        <v>0</v>
      </c>
      <c r="AT36" s="180">
        <f t="shared" si="23"/>
        <v>0</v>
      </c>
      <c r="AU36" s="181"/>
      <c r="AV36" s="180">
        <f t="shared" si="24"/>
        <v>0</v>
      </c>
      <c r="AW36" s="180">
        <f t="shared" si="25"/>
        <v>0</v>
      </c>
      <c r="AX36" s="180">
        <f t="shared" si="26"/>
        <v>0</v>
      </c>
      <c r="AY36" s="180">
        <f t="shared" si="27"/>
        <v>0</v>
      </c>
      <c r="AZ36" s="180">
        <f t="shared" si="28"/>
        <v>0</v>
      </c>
      <c r="BA36" s="180">
        <f t="shared" si="29"/>
        <v>0</v>
      </c>
      <c r="BB36" s="180">
        <f t="shared" si="30"/>
        <v>0</v>
      </c>
      <c r="BC36" s="180">
        <f t="shared" si="31"/>
        <v>0</v>
      </c>
      <c r="BD36" s="180"/>
      <c r="BE36" s="182">
        <f t="shared" si="32"/>
        <v>0</v>
      </c>
      <c r="BF36" s="182">
        <f t="shared" si="33"/>
        <v>0</v>
      </c>
      <c r="BG36" s="182">
        <f t="shared" si="34"/>
        <v>0</v>
      </c>
      <c r="BH36" s="182">
        <f t="shared" si="35"/>
        <v>0</v>
      </c>
      <c r="BI36" s="182">
        <f t="shared" si="36"/>
        <v>0</v>
      </c>
      <c r="BJ36" s="182">
        <f t="shared" si="37"/>
        <v>0</v>
      </c>
      <c r="BK36" s="182">
        <f t="shared" si="38"/>
        <v>0</v>
      </c>
      <c r="BL36" s="182">
        <f t="shared" si="39"/>
        <v>0</v>
      </c>
      <c r="BM36" s="182">
        <f t="shared" si="40"/>
        <v>0</v>
      </c>
      <c r="BN36" s="183"/>
      <c r="BO36" s="184">
        <f t="shared" si="41"/>
        <v>0</v>
      </c>
      <c r="BP36" s="184">
        <f t="shared" si="42"/>
        <v>0</v>
      </c>
      <c r="BQ36" s="184">
        <f t="shared" si="43"/>
        <v>0</v>
      </c>
      <c r="BR36" s="184">
        <f t="shared" si="44"/>
        <v>0</v>
      </c>
      <c r="BS36" s="184">
        <f t="shared" si="45"/>
        <v>0</v>
      </c>
      <c r="BT36" s="184">
        <f t="shared" si="46"/>
        <v>0</v>
      </c>
      <c r="BU36" s="184">
        <f t="shared" si="47"/>
        <v>0</v>
      </c>
      <c r="BV36" s="184">
        <f t="shared" si="48"/>
        <v>0</v>
      </c>
    </row>
    <row r="37" spans="1:75" s="185" customFormat="1" ht="24" customHeight="1" x14ac:dyDescent="0.15">
      <c r="A37" s="176"/>
      <c r="B37" s="186"/>
      <c r="C37" s="380"/>
      <c r="D37" s="381"/>
      <c r="E37" s="382"/>
      <c r="F37" s="383"/>
      <c r="G37" s="383"/>
      <c r="H37" s="383"/>
      <c r="I37" s="383"/>
      <c r="J37" s="383"/>
      <c r="K37" s="533"/>
      <c r="L37" s="92"/>
      <c r="M37" s="93"/>
      <c r="N37" s="94"/>
      <c r="O37" s="385"/>
      <c r="P37" s="386"/>
      <c r="Q37" s="387"/>
      <c r="R37" s="178"/>
      <c r="S37" s="179" t="str">
        <f>IF(L37=$U$11,$U$11&amp;M37,IF(L37=$AD$11,$AD$11&amp;M37,IF(L37=AM8,AM8&amp;M37,IF(L37=$AV$9,$AV$9&amp;M37,IF(L37=BF9,BF9&amp;M37,IF(L37="","",$BF$9&amp;M37))))))</f>
        <v/>
      </c>
      <c r="T37" s="179"/>
      <c r="U37" s="180">
        <f t="shared" si="0"/>
        <v>0</v>
      </c>
      <c r="V37" s="180">
        <f t="shared" si="1"/>
        <v>0</v>
      </c>
      <c r="W37" s="180">
        <f t="shared" si="2"/>
        <v>0</v>
      </c>
      <c r="X37" s="180">
        <f t="shared" si="3"/>
        <v>0</v>
      </c>
      <c r="Y37" s="180">
        <f t="shared" si="4"/>
        <v>0</v>
      </c>
      <c r="Z37" s="180">
        <f t="shared" si="5"/>
        <v>0</v>
      </c>
      <c r="AA37" s="180">
        <f t="shared" si="6"/>
        <v>0</v>
      </c>
      <c r="AB37" s="180">
        <f t="shared" si="7"/>
        <v>0</v>
      </c>
      <c r="AC37" s="181"/>
      <c r="AD37" s="180">
        <f t="shared" si="8"/>
        <v>0</v>
      </c>
      <c r="AE37" s="180">
        <f t="shared" si="9"/>
        <v>0</v>
      </c>
      <c r="AF37" s="180">
        <f t="shared" si="10"/>
        <v>0</v>
      </c>
      <c r="AG37" s="180">
        <f t="shared" si="11"/>
        <v>0</v>
      </c>
      <c r="AH37" s="180">
        <f t="shared" si="12"/>
        <v>0</v>
      </c>
      <c r="AI37" s="180">
        <f t="shared" si="13"/>
        <v>0</v>
      </c>
      <c r="AJ37" s="180">
        <f t="shared" si="14"/>
        <v>0</v>
      </c>
      <c r="AK37" s="180">
        <f t="shared" si="15"/>
        <v>0</v>
      </c>
      <c r="AL37" s="181"/>
      <c r="AM37" s="180">
        <f t="shared" si="16"/>
        <v>0</v>
      </c>
      <c r="AN37" s="180">
        <f t="shared" si="17"/>
        <v>0</v>
      </c>
      <c r="AO37" s="180">
        <f t="shared" si="18"/>
        <v>0</v>
      </c>
      <c r="AP37" s="180">
        <f t="shared" si="19"/>
        <v>0</v>
      </c>
      <c r="AQ37" s="180">
        <f t="shared" si="20"/>
        <v>0</v>
      </c>
      <c r="AR37" s="180">
        <f t="shared" si="21"/>
        <v>0</v>
      </c>
      <c r="AS37" s="180">
        <f t="shared" si="22"/>
        <v>0</v>
      </c>
      <c r="AT37" s="180">
        <f t="shared" si="23"/>
        <v>0</v>
      </c>
      <c r="AU37" s="181"/>
      <c r="AV37" s="180">
        <f t="shared" si="24"/>
        <v>0</v>
      </c>
      <c r="AW37" s="180">
        <f t="shared" si="25"/>
        <v>0</v>
      </c>
      <c r="AX37" s="180">
        <f t="shared" si="26"/>
        <v>0</v>
      </c>
      <c r="AY37" s="180">
        <f t="shared" si="27"/>
        <v>0</v>
      </c>
      <c r="AZ37" s="180">
        <f t="shared" si="28"/>
        <v>0</v>
      </c>
      <c r="BA37" s="180">
        <f t="shared" si="29"/>
        <v>0</v>
      </c>
      <c r="BB37" s="180">
        <f t="shared" si="30"/>
        <v>0</v>
      </c>
      <c r="BC37" s="180">
        <f t="shared" si="31"/>
        <v>0</v>
      </c>
      <c r="BD37" s="180"/>
      <c r="BE37" s="182">
        <f t="shared" si="32"/>
        <v>0</v>
      </c>
      <c r="BF37" s="182">
        <f t="shared" si="33"/>
        <v>0</v>
      </c>
      <c r="BG37" s="182">
        <f t="shared" si="34"/>
        <v>0</v>
      </c>
      <c r="BH37" s="182">
        <f t="shared" si="35"/>
        <v>0</v>
      </c>
      <c r="BI37" s="182">
        <f t="shared" si="36"/>
        <v>0</v>
      </c>
      <c r="BJ37" s="182">
        <f t="shared" si="37"/>
        <v>0</v>
      </c>
      <c r="BK37" s="182">
        <f t="shared" si="38"/>
        <v>0</v>
      </c>
      <c r="BL37" s="182">
        <f t="shared" si="39"/>
        <v>0</v>
      </c>
      <c r="BM37" s="182">
        <f t="shared" si="40"/>
        <v>0</v>
      </c>
      <c r="BN37" s="183"/>
      <c r="BO37" s="184">
        <f t="shared" si="41"/>
        <v>0</v>
      </c>
      <c r="BP37" s="184">
        <f t="shared" si="42"/>
        <v>0</v>
      </c>
      <c r="BQ37" s="184">
        <f t="shared" si="43"/>
        <v>0</v>
      </c>
      <c r="BR37" s="184">
        <f t="shared" si="44"/>
        <v>0</v>
      </c>
      <c r="BS37" s="184">
        <f t="shared" si="45"/>
        <v>0</v>
      </c>
      <c r="BT37" s="184">
        <f t="shared" si="46"/>
        <v>0</v>
      </c>
      <c r="BU37" s="184">
        <f t="shared" si="47"/>
        <v>0</v>
      </c>
      <c r="BV37" s="184">
        <f t="shared" si="48"/>
        <v>0</v>
      </c>
    </row>
    <row r="38" spans="1:75" s="185" customFormat="1" ht="24" customHeight="1" x14ac:dyDescent="0.15">
      <c r="A38" s="176"/>
      <c r="B38" s="187"/>
      <c r="C38" s="380"/>
      <c r="D38" s="381"/>
      <c r="E38" s="382"/>
      <c r="F38" s="383"/>
      <c r="G38" s="383"/>
      <c r="H38" s="383"/>
      <c r="I38" s="383"/>
      <c r="J38" s="383"/>
      <c r="K38" s="533"/>
      <c r="L38" s="92"/>
      <c r="M38" s="93"/>
      <c r="N38" s="94"/>
      <c r="O38" s="385"/>
      <c r="P38" s="386"/>
      <c r="Q38" s="387"/>
      <c r="R38" s="178"/>
      <c r="S38" s="179" t="str">
        <f>IF(L38=$U$11,$U$11&amp;M38,IF(L38=$AD$11,$AD$11&amp;M38,IF(L38=AM8,AM8&amp;M38,IF(L38=$AV$9,$AV$9&amp;M38,IF(L38=BF9,BF9&amp;M38,IF(L38="","",$BF$9&amp;M38))))))</f>
        <v/>
      </c>
      <c r="T38" s="179"/>
      <c r="U38" s="180">
        <f t="shared" si="0"/>
        <v>0</v>
      </c>
      <c r="V38" s="180">
        <f t="shared" si="1"/>
        <v>0</v>
      </c>
      <c r="W38" s="180">
        <f t="shared" si="2"/>
        <v>0</v>
      </c>
      <c r="X38" s="180">
        <f t="shared" si="3"/>
        <v>0</v>
      </c>
      <c r="Y38" s="180">
        <f t="shared" si="4"/>
        <v>0</v>
      </c>
      <c r="Z38" s="180">
        <f t="shared" si="5"/>
        <v>0</v>
      </c>
      <c r="AA38" s="180">
        <f t="shared" si="6"/>
        <v>0</v>
      </c>
      <c r="AB38" s="180">
        <f t="shared" si="7"/>
        <v>0</v>
      </c>
      <c r="AC38" s="181"/>
      <c r="AD38" s="180">
        <f t="shared" si="8"/>
        <v>0</v>
      </c>
      <c r="AE38" s="180">
        <f t="shared" si="9"/>
        <v>0</v>
      </c>
      <c r="AF38" s="180">
        <f t="shared" si="10"/>
        <v>0</v>
      </c>
      <c r="AG38" s="180">
        <f t="shared" si="11"/>
        <v>0</v>
      </c>
      <c r="AH38" s="180">
        <f t="shared" si="12"/>
        <v>0</v>
      </c>
      <c r="AI38" s="180">
        <f t="shared" si="13"/>
        <v>0</v>
      </c>
      <c r="AJ38" s="180">
        <f t="shared" si="14"/>
        <v>0</v>
      </c>
      <c r="AK38" s="180">
        <f t="shared" si="15"/>
        <v>0</v>
      </c>
      <c r="AL38" s="181"/>
      <c r="AM38" s="180">
        <f t="shared" si="16"/>
        <v>0</v>
      </c>
      <c r="AN38" s="180">
        <f t="shared" si="17"/>
        <v>0</v>
      </c>
      <c r="AO38" s="180">
        <f t="shared" si="18"/>
        <v>0</v>
      </c>
      <c r="AP38" s="180">
        <f t="shared" si="19"/>
        <v>0</v>
      </c>
      <c r="AQ38" s="180">
        <f t="shared" si="20"/>
        <v>0</v>
      </c>
      <c r="AR38" s="180">
        <f t="shared" si="21"/>
        <v>0</v>
      </c>
      <c r="AS38" s="180">
        <f t="shared" si="22"/>
        <v>0</v>
      </c>
      <c r="AT38" s="180">
        <f t="shared" si="23"/>
        <v>0</v>
      </c>
      <c r="AU38" s="181"/>
      <c r="AV38" s="180">
        <f t="shared" si="24"/>
        <v>0</v>
      </c>
      <c r="AW38" s="180">
        <f t="shared" si="25"/>
        <v>0</v>
      </c>
      <c r="AX38" s="180">
        <f t="shared" si="26"/>
        <v>0</v>
      </c>
      <c r="AY38" s="180">
        <f t="shared" si="27"/>
        <v>0</v>
      </c>
      <c r="AZ38" s="180">
        <f t="shared" si="28"/>
        <v>0</v>
      </c>
      <c r="BA38" s="180">
        <f t="shared" si="29"/>
        <v>0</v>
      </c>
      <c r="BB38" s="180">
        <f t="shared" si="30"/>
        <v>0</v>
      </c>
      <c r="BC38" s="180">
        <f t="shared" si="31"/>
        <v>0</v>
      </c>
      <c r="BD38" s="180"/>
      <c r="BE38" s="182">
        <f t="shared" si="32"/>
        <v>0</v>
      </c>
      <c r="BF38" s="182">
        <f t="shared" si="33"/>
        <v>0</v>
      </c>
      <c r="BG38" s="182">
        <f t="shared" si="34"/>
        <v>0</v>
      </c>
      <c r="BH38" s="182">
        <f t="shared" si="35"/>
        <v>0</v>
      </c>
      <c r="BI38" s="182">
        <f t="shared" si="36"/>
        <v>0</v>
      </c>
      <c r="BJ38" s="182">
        <f t="shared" si="37"/>
        <v>0</v>
      </c>
      <c r="BK38" s="182">
        <f t="shared" si="38"/>
        <v>0</v>
      </c>
      <c r="BL38" s="182">
        <f t="shared" si="39"/>
        <v>0</v>
      </c>
      <c r="BM38" s="182">
        <f t="shared" si="40"/>
        <v>0</v>
      </c>
      <c r="BN38" s="183"/>
      <c r="BO38" s="184">
        <f t="shared" si="41"/>
        <v>0</v>
      </c>
      <c r="BP38" s="184">
        <f t="shared" si="42"/>
        <v>0</v>
      </c>
      <c r="BQ38" s="184">
        <f t="shared" si="43"/>
        <v>0</v>
      </c>
      <c r="BR38" s="184">
        <f t="shared" si="44"/>
        <v>0</v>
      </c>
      <c r="BS38" s="184">
        <f t="shared" si="45"/>
        <v>0</v>
      </c>
      <c r="BT38" s="184">
        <f t="shared" si="46"/>
        <v>0</v>
      </c>
      <c r="BU38" s="184">
        <f t="shared" si="47"/>
        <v>0</v>
      </c>
      <c r="BV38" s="184">
        <f t="shared" si="48"/>
        <v>0</v>
      </c>
    </row>
    <row r="39" spans="1:75" s="185" customFormat="1" ht="24" customHeight="1" x14ac:dyDescent="0.15">
      <c r="A39" s="176"/>
      <c r="B39" s="186"/>
      <c r="C39" s="380"/>
      <c r="D39" s="381"/>
      <c r="E39" s="382"/>
      <c r="F39" s="383"/>
      <c r="G39" s="383"/>
      <c r="H39" s="383"/>
      <c r="I39" s="383"/>
      <c r="J39" s="383"/>
      <c r="K39" s="533"/>
      <c r="L39" s="92"/>
      <c r="M39" s="93"/>
      <c r="N39" s="94"/>
      <c r="O39" s="385"/>
      <c r="P39" s="386"/>
      <c r="Q39" s="387"/>
      <c r="R39" s="178"/>
      <c r="S39" s="179" t="str">
        <f>IF(L39=$U$11,$U$11&amp;M39,IF(L39=$AD$11,$AD$11&amp;M39,IF(L39=AM8,AM8&amp;M39,IF(L39=$AV$9,$AV$9&amp;M39,IF(L39=BF9,BF9&amp;M39,IF(L39="","",$BF$9&amp;M39))))))</f>
        <v/>
      </c>
      <c r="T39" s="179"/>
      <c r="U39" s="180">
        <f t="shared" si="0"/>
        <v>0</v>
      </c>
      <c r="V39" s="180">
        <f t="shared" si="1"/>
        <v>0</v>
      </c>
      <c r="W39" s="180">
        <f t="shared" si="2"/>
        <v>0</v>
      </c>
      <c r="X39" s="180">
        <f t="shared" si="3"/>
        <v>0</v>
      </c>
      <c r="Y39" s="180">
        <f t="shared" si="4"/>
        <v>0</v>
      </c>
      <c r="Z39" s="180">
        <f t="shared" si="5"/>
        <v>0</v>
      </c>
      <c r="AA39" s="180">
        <f t="shared" si="6"/>
        <v>0</v>
      </c>
      <c r="AB39" s="180">
        <f t="shared" si="7"/>
        <v>0</v>
      </c>
      <c r="AC39" s="181"/>
      <c r="AD39" s="180">
        <f t="shared" si="8"/>
        <v>0</v>
      </c>
      <c r="AE39" s="180">
        <f t="shared" si="9"/>
        <v>0</v>
      </c>
      <c r="AF39" s="180">
        <f t="shared" si="10"/>
        <v>0</v>
      </c>
      <c r="AG39" s="180">
        <f t="shared" si="11"/>
        <v>0</v>
      </c>
      <c r="AH39" s="180">
        <f t="shared" si="12"/>
        <v>0</v>
      </c>
      <c r="AI39" s="180">
        <f t="shared" si="13"/>
        <v>0</v>
      </c>
      <c r="AJ39" s="180">
        <f t="shared" si="14"/>
        <v>0</v>
      </c>
      <c r="AK39" s="180">
        <f t="shared" si="15"/>
        <v>0</v>
      </c>
      <c r="AL39" s="181"/>
      <c r="AM39" s="180">
        <f t="shared" si="16"/>
        <v>0</v>
      </c>
      <c r="AN39" s="180">
        <f t="shared" si="17"/>
        <v>0</v>
      </c>
      <c r="AO39" s="180">
        <f t="shared" si="18"/>
        <v>0</v>
      </c>
      <c r="AP39" s="180">
        <f t="shared" si="19"/>
        <v>0</v>
      </c>
      <c r="AQ39" s="180">
        <f t="shared" si="20"/>
        <v>0</v>
      </c>
      <c r="AR39" s="180">
        <f t="shared" si="21"/>
        <v>0</v>
      </c>
      <c r="AS39" s="180">
        <f t="shared" si="22"/>
        <v>0</v>
      </c>
      <c r="AT39" s="180">
        <f t="shared" si="23"/>
        <v>0</v>
      </c>
      <c r="AU39" s="181"/>
      <c r="AV39" s="180">
        <f t="shared" si="24"/>
        <v>0</v>
      </c>
      <c r="AW39" s="180">
        <f t="shared" si="25"/>
        <v>0</v>
      </c>
      <c r="AX39" s="180">
        <f t="shared" si="26"/>
        <v>0</v>
      </c>
      <c r="AY39" s="180">
        <f t="shared" si="27"/>
        <v>0</v>
      </c>
      <c r="AZ39" s="180">
        <f t="shared" si="28"/>
        <v>0</v>
      </c>
      <c r="BA39" s="180">
        <f t="shared" si="29"/>
        <v>0</v>
      </c>
      <c r="BB39" s="180">
        <f t="shared" si="30"/>
        <v>0</v>
      </c>
      <c r="BC39" s="180">
        <f t="shared" si="31"/>
        <v>0</v>
      </c>
      <c r="BD39" s="180"/>
      <c r="BE39" s="182">
        <f t="shared" si="32"/>
        <v>0</v>
      </c>
      <c r="BF39" s="182">
        <f t="shared" si="33"/>
        <v>0</v>
      </c>
      <c r="BG39" s="182">
        <f t="shared" si="34"/>
        <v>0</v>
      </c>
      <c r="BH39" s="182">
        <f t="shared" si="35"/>
        <v>0</v>
      </c>
      <c r="BI39" s="182">
        <f t="shared" si="36"/>
        <v>0</v>
      </c>
      <c r="BJ39" s="182">
        <f t="shared" si="37"/>
        <v>0</v>
      </c>
      <c r="BK39" s="182">
        <f t="shared" si="38"/>
        <v>0</v>
      </c>
      <c r="BL39" s="182">
        <f t="shared" si="39"/>
        <v>0</v>
      </c>
      <c r="BM39" s="182">
        <f t="shared" si="40"/>
        <v>0</v>
      </c>
      <c r="BN39" s="183"/>
      <c r="BO39" s="184">
        <f t="shared" si="41"/>
        <v>0</v>
      </c>
      <c r="BP39" s="184">
        <f t="shared" si="42"/>
        <v>0</v>
      </c>
      <c r="BQ39" s="184">
        <f t="shared" si="43"/>
        <v>0</v>
      </c>
      <c r="BR39" s="184">
        <f t="shared" si="44"/>
        <v>0</v>
      </c>
      <c r="BS39" s="184">
        <f t="shared" si="45"/>
        <v>0</v>
      </c>
      <c r="BT39" s="184">
        <f t="shared" si="46"/>
        <v>0</v>
      </c>
      <c r="BU39" s="184">
        <f t="shared" si="47"/>
        <v>0</v>
      </c>
      <c r="BV39" s="184">
        <f t="shared" si="48"/>
        <v>0</v>
      </c>
    </row>
    <row r="40" spans="1:75" s="185" customFormat="1" ht="24" customHeight="1" x14ac:dyDescent="0.15">
      <c r="A40" s="176"/>
      <c r="B40" s="189"/>
      <c r="C40" s="380"/>
      <c r="D40" s="381"/>
      <c r="E40" s="382"/>
      <c r="F40" s="383"/>
      <c r="G40" s="383"/>
      <c r="H40" s="383"/>
      <c r="I40" s="383"/>
      <c r="J40" s="383"/>
      <c r="K40" s="533"/>
      <c r="L40" s="98"/>
      <c r="M40" s="93"/>
      <c r="N40" s="162"/>
      <c r="O40" s="385"/>
      <c r="P40" s="386"/>
      <c r="Q40" s="387"/>
      <c r="R40" s="188"/>
      <c r="S40" s="190"/>
      <c r="T40" s="190"/>
      <c r="U40" s="180">
        <f t="shared" ref="U40:U42" si="49">COUNTIFS(L40,"校長",M40,"①")*$N40</f>
        <v>0</v>
      </c>
      <c r="V40" s="180">
        <f t="shared" ref="V40:V42" si="50">COUNTIFS(L40,"校長",M40,"②")*$N40</f>
        <v>0</v>
      </c>
      <c r="W40" s="180">
        <f t="shared" ref="W40:W42" si="51">COUNTIFS(L40,"校長",M40,"③")*$N40</f>
        <v>0</v>
      </c>
      <c r="X40" s="180">
        <f t="shared" ref="X40:X42" si="52">COUNTIFS(L40,"校長",M40,"④")*$N40</f>
        <v>0</v>
      </c>
      <c r="Y40" s="180">
        <f t="shared" ref="Y40:Y42" si="53">COUNTIFS(L40,"校長",M40,"⑤")*$N40</f>
        <v>0</v>
      </c>
      <c r="Z40" s="180">
        <f t="shared" ref="Z40:Z42" si="54">COUNTIFS(L40,"校長",M40,"⑥")*$N40</f>
        <v>0</v>
      </c>
      <c r="AA40" s="180">
        <f t="shared" ref="AA40:AA42" si="55">COUNTIFS(L40,"校長",M40,"⑦")*$N40</f>
        <v>0</v>
      </c>
      <c r="AB40" s="180">
        <f t="shared" ref="AB40:AB42" si="56">COUNTIFS(L40,"校長",M40,"⑧")*$N40</f>
        <v>0</v>
      </c>
      <c r="AC40" s="181"/>
      <c r="AD40" s="180">
        <f t="shared" ref="AD40:AD42" si="57">COUNTIFS(L40,"教頭",M40,"①")*$N40</f>
        <v>0</v>
      </c>
      <c r="AE40" s="180">
        <f t="shared" ref="AE40:AE42" si="58">COUNTIFS(L40,"教頭",M40,"②")*$N40</f>
        <v>0</v>
      </c>
      <c r="AF40" s="180">
        <f t="shared" ref="AF40:AF42" si="59">COUNTIFS(L40,"教頭",M40,"③")*$N40</f>
        <v>0</v>
      </c>
      <c r="AG40" s="180">
        <f t="shared" ref="AG40:AG42" si="60">COUNTIFS(L40,"教頭",M40,"④")*$N40</f>
        <v>0</v>
      </c>
      <c r="AH40" s="180">
        <f t="shared" ref="AH40:AH42" si="61">COUNTIFS(L40,"教頭",M40,"⑤")*$N40</f>
        <v>0</v>
      </c>
      <c r="AI40" s="180">
        <f t="shared" ref="AI40:AI42" si="62">COUNTIFS(L40,"教頭",M40,"⑥")*$N40</f>
        <v>0</v>
      </c>
      <c r="AJ40" s="180">
        <f t="shared" ref="AJ40:AJ42" si="63">COUNTIFS(L40,"教頭",M40,"⑦")*$N40</f>
        <v>0</v>
      </c>
      <c r="AK40" s="180">
        <f t="shared" ref="AK40:AK42" si="64">COUNTIFS(L40,"教頭",M40,"⑧")*$N40</f>
        <v>0</v>
      </c>
      <c r="AL40" s="181"/>
      <c r="AM40" s="180">
        <f t="shared" ref="AM40:AM42" si="65">COUNTIFS(L40,"校内指導教員",M40,"①")*$N40</f>
        <v>0</v>
      </c>
      <c r="AN40" s="180">
        <f t="shared" ref="AN40:AN42" si="66">COUNTIFS(L40,"校内指導教員",M40,"②")*$N40</f>
        <v>0</v>
      </c>
      <c r="AO40" s="180">
        <f t="shared" ref="AO40:AO42" si="67">COUNTIFS(L40,"校内指導教員",M40,"③")*$N40</f>
        <v>0</v>
      </c>
      <c r="AP40" s="180">
        <f t="shared" ref="AP40:AP42" si="68">COUNTIFS(L40,"校内指導教員",M40,"④")*$N40</f>
        <v>0</v>
      </c>
      <c r="AQ40" s="180">
        <f t="shared" ref="AQ40:AQ42" si="69">COUNTIFS(L40,"校内指導教員",M40,"⑤")*$N40</f>
        <v>0</v>
      </c>
      <c r="AR40" s="180">
        <f t="shared" ref="AR40:AR42" si="70">COUNTIFS(L40,"校内指導教員",M40,"⑥")*$N40</f>
        <v>0</v>
      </c>
      <c r="AS40" s="180">
        <f t="shared" ref="AS40:AS42" si="71">COUNTIFS(L40,"校内指導教員",M40,"⑦")*$N40</f>
        <v>0</v>
      </c>
      <c r="AT40" s="180">
        <f t="shared" ref="AT40:AT42" si="72">COUNTIFS(L40,"校内指導教員",M40,"⑧")*$N40</f>
        <v>0</v>
      </c>
      <c r="AU40" s="181"/>
      <c r="AV40" s="180">
        <f t="shared" ref="AV40:AV42" si="73">COUNTIFS(L40,"教科指導員",M40,"①")*$N40</f>
        <v>0</v>
      </c>
      <c r="AW40" s="180">
        <f t="shared" ref="AW40:AW42" si="74">COUNTIFS(L40,"教科指導員",M40,"②")*$N40</f>
        <v>0</v>
      </c>
      <c r="AX40" s="180">
        <f t="shared" ref="AX40:AX42" si="75">COUNTIFS(L40,"教科指導員",M40,"③")*$N40</f>
        <v>0</v>
      </c>
      <c r="AY40" s="180">
        <f t="shared" ref="AY40:AY42" si="76">COUNTIFS(L40,"教科指導員",M40,"④")*$N40</f>
        <v>0</v>
      </c>
      <c r="AZ40" s="180">
        <f t="shared" ref="AZ40:AZ42" si="77">COUNTIFS(L40,"教科指導員",M40,"⑤")*$N40</f>
        <v>0</v>
      </c>
      <c r="BA40" s="180">
        <f t="shared" ref="BA40:BA42" si="78">COUNTIFS(L40,"教科指導員",M40,"⑥")*$N40</f>
        <v>0</v>
      </c>
      <c r="BB40" s="180">
        <f t="shared" ref="BB40:BB42" si="79">COUNTIFS(L40,"教科指導員",M40,"⑦")*$N40</f>
        <v>0</v>
      </c>
      <c r="BC40" s="180">
        <f t="shared" ref="BC40:BC42" si="80">COUNTIFS(L40,"教科指導員",M40,"⑧")*$N40</f>
        <v>0</v>
      </c>
      <c r="BD40" s="180"/>
      <c r="BE40" s="182">
        <f t="shared" si="32"/>
        <v>0</v>
      </c>
      <c r="BF40" s="182">
        <f t="shared" ref="BF40:BF42" si="81">COUNTIFS(BE40,"0",M40,"①")*N40</f>
        <v>0</v>
      </c>
      <c r="BG40" s="182">
        <f t="shared" ref="BG40:BG42" si="82">COUNTIFS(BE40,"0",M40,"②")*N40</f>
        <v>0</v>
      </c>
      <c r="BH40" s="182">
        <f t="shared" ref="BH40:BH42" si="83">COUNTIFS(BE40,"0",M40,"③")*N40</f>
        <v>0</v>
      </c>
      <c r="BI40" s="182">
        <f t="shared" ref="BI40:BI42" si="84">COUNTIFS(BE40,"0",M40,"④")*N40</f>
        <v>0</v>
      </c>
      <c r="BJ40" s="182">
        <f t="shared" ref="BJ40:BJ42" si="85">COUNTIFS(BE40,"0",M40,"⑤")*N40</f>
        <v>0</v>
      </c>
      <c r="BK40" s="182">
        <f t="shared" ref="BK40:BK42" si="86">COUNTIFS(BE40,"0",M40,"⑥")*N40</f>
        <v>0</v>
      </c>
      <c r="BL40" s="182">
        <f t="shared" ref="BL40:BL42" si="87">COUNTIFS(BE40,"0",M40,"⑦")*N40</f>
        <v>0</v>
      </c>
      <c r="BM40" s="182">
        <f t="shared" ref="BM40:BM42" si="88">COUNTIFS(BE40,"0",M40,"⑧")*N40</f>
        <v>0</v>
      </c>
      <c r="BN40" s="183"/>
      <c r="BO40" s="184">
        <f t="shared" ref="BO40:BO42" si="89">COUNTIF(M40,"①")*$N40</f>
        <v>0</v>
      </c>
      <c r="BP40" s="184">
        <f t="shared" ref="BP40:BP42" si="90">COUNTIF(M40,"②")*$N40</f>
        <v>0</v>
      </c>
      <c r="BQ40" s="184">
        <f t="shared" ref="BQ40:BQ42" si="91">COUNTIF(M40,"③")*$N40</f>
        <v>0</v>
      </c>
      <c r="BR40" s="184">
        <f t="shared" ref="BR40:BR42" si="92">COUNTIF(M40,"④")*$N40</f>
        <v>0</v>
      </c>
      <c r="BS40" s="184">
        <f t="shared" ref="BS40:BS42" si="93">COUNTIF(M40,"⑤")*$N40</f>
        <v>0</v>
      </c>
      <c r="BT40" s="184">
        <f t="shared" ref="BT40:BT42" si="94">COUNTIF(M40,"⑥")*$N40</f>
        <v>0</v>
      </c>
      <c r="BU40" s="184">
        <f t="shared" ref="BU40:BU42" si="95">COUNTIF(M40,"⑦")*$N40</f>
        <v>0</v>
      </c>
      <c r="BV40" s="184">
        <f t="shared" ref="BV40:BV42" si="96">COUNTIF(M40,"⑧")*$N40</f>
        <v>0</v>
      </c>
    </row>
    <row r="41" spans="1:75" s="185" customFormat="1" ht="24" customHeight="1" x14ac:dyDescent="0.15">
      <c r="A41" s="176"/>
      <c r="B41" s="189"/>
      <c r="C41" s="380"/>
      <c r="D41" s="381"/>
      <c r="E41" s="382"/>
      <c r="F41" s="383"/>
      <c r="G41" s="383"/>
      <c r="H41" s="383"/>
      <c r="I41" s="383"/>
      <c r="J41" s="383"/>
      <c r="K41" s="533"/>
      <c r="L41" s="98"/>
      <c r="M41" s="93"/>
      <c r="N41" s="162"/>
      <c r="O41" s="385"/>
      <c r="P41" s="386"/>
      <c r="Q41" s="387"/>
      <c r="R41" s="188"/>
      <c r="S41" s="99" t="s">
        <v>81</v>
      </c>
      <c r="T41" s="100"/>
      <c r="U41" s="180">
        <f t="shared" si="49"/>
        <v>0</v>
      </c>
      <c r="V41" s="180">
        <f t="shared" si="50"/>
        <v>0</v>
      </c>
      <c r="W41" s="180">
        <f t="shared" si="51"/>
        <v>0</v>
      </c>
      <c r="X41" s="180">
        <f t="shared" si="52"/>
        <v>0</v>
      </c>
      <c r="Y41" s="180">
        <f t="shared" si="53"/>
        <v>0</v>
      </c>
      <c r="Z41" s="180">
        <f t="shared" si="54"/>
        <v>0</v>
      </c>
      <c r="AA41" s="180">
        <f t="shared" si="55"/>
        <v>0</v>
      </c>
      <c r="AB41" s="180">
        <f t="shared" si="56"/>
        <v>0</v>
      </c>
      <c r="AC41" s="181"/>
      <c r="AD41" s="180">
        <f t="shared" si="57"/>
        <v>0</v>
      </c>
      <c r="AE41" s="180">
        <f t="shared" si="58"/>
        <v>0</v>
      </c>
      <c r="AF41" s="180">
        <f t="shared" si="59"/>
        <v>0</v>
      </c>
      <c r="AG41" s="180">
        <f t="shared" si="60"/>
        <v>0</v>
      </c>
      <c r="AH41" s="180">
        <f t="shared" si="61"/>
        <v>0</v>
      </c>
      <c r="AI41" s="180">
        <f t="shared" si="62"/>
        <v>0</v>
      </c>
      <c r="AJ41" s="180">
        <f t="shared" si="63"/>
        <v>0</v>
      </c>
      <c r="AK41" s="180">
        <f t="shared" si="64"/>
        <v>0</v>
      </c>
      <c r="AL41" s="181"/>
      <c r="AM41" s="180">
        <f t="shared" si="65"/>
        <v>0</v>
      </c>
      <c r="AN41" s="180">
        <f t="shared" si="66"/>
        <v>0</v>
      </c>
      <c r="AO41" s="180">
        <f t="shared" si="67"/>
        <v>0</v>
      </c>
      <c r="AP41" s="180">
        <f t="shared" si="68"/>
        <v>0</v>
      </c>
      <c r="AQ41" s="180">
        <f t="shared" si="69"/>
        <v>0</v>
      </c>
      <c r="AR41" s="180">
        <f t="shared" si="70"/>
        <v>0</v>
      </c>
      <c r="AS41" s="180">
        <f t="shared" si="71"/>
        <v>0</v>
      </c>
      <c r="AT41" s="180">
        <f t="shared" si="72"/>
        <v>0</v>
      </c>
      <c r="AU41" s="181"/>
      <c r="AV41" s="180">
        <f t="shared" si="73"/>
        <v>0</v>
      </c>
      <c r="AW41" s="180">
        <f t="shared" si="74"/>
        <v>0</v>
      </c>
      <c r="AX41" s="180">
        <f t="shared" si="75"/>
        <v>0</v>
      </c>
      <c r="AY41" s="180">
        <f t="shared" si="76"/>
        <v>0</v>
      </c>
      <c r="AZ41" s="180">
        <f t="shared" si="77"/>
        <v>0</v>
      </c>
      <c r="BA41" s="180">
        <f t="shared" si="78"/>
        <v>0</v>
      </c>
      <c r="BB41" s="180">
        <f t="shared" si="79"/>
        <v>0</v>
      </c>
      <c r="BC41" s="180">
        <f t="shared" si="80"/>
        <v>0</v>
      </c>
      <c r="BD41" s="180"/>
      <c r="BE41" s="182">
        <f t="shared" si="32"/>
        <v>0</v>
      </c>
      <c r="BF41" s="182">
        <f t="shared" si="81"/>
        <v>0</v>
      </c>
      <c r="BG41" s="182">
        <f t="shared" si="82"/>
        <v>0</v>
      </c>
      <c r="BH41" s="182">
        <f t="shared" si="83"/>
        <v>0</v>
      </c>
      <c r="BI41" s="182">
        <f t="shared" si="84"/>
        <v>0</v>
      </c>
      <c r="BJ41" s="182">
        <f t="shared" si="85"/>
        <v>0</v>
      </c>
      <c r="BK41" s="182">
        <f t="shared" si="86"/>
        <v>0</v>
      </c>
      <c r="BL41" s="182">
        <f t="shared" si="87"/>
        <v>0</v>
      </c>
      <c r="BM41" s="182">
        <f t="shared" si="88"/>
        <v>0</v>
      </c>
      <c r="BN41" s="183"/>
      <c r="BO41" s="184">
        <f t="shared" si="89"/>
        <v>0</v>
      </c>
      <c r="BP41" s="184">
        <f t="shared" si="90"/>
        <v>0</v>
      </c>
      <c r="BQ41" s="184">
        <f t="shared" si="91"/>
        <v>0</v>
      </c>
      <c r="BR41" s="184">
        <f t="shared" si="92"/>
        <v>0</v>
      </c>
      <c r="BS41" s="184">
        <f t="shared" si="93"/>
        <v>0</v>
      </c>
      <c r="BT41" s="184">
        <f t="shared" si="94"/>
        <v>0</v>
      </c>
      <c r="BU41" s="184">
        <f t="shared" si="95"/>
        <v>0</v>
      </c>
      <c r="BV41" s="184">
        <f t="shared" si="96"/>
        <v>0</v>
      </c>
    </row>
    <row r="42" spans="1:75" s="185" customFormat="1" ht="24" customHeight="1" x14ac:dyDescent="0.15">
      <c r="A42" s="176"/>
      <c r="B42" s="191"/>
      <c r="C42" s="380"/>
      <c r="D42" s="381"/>
      <c r="E42" s="382"/>
      <c r="F42" s="383"/>
      <c r="G42" s="383"/>
      <c r="H42" s="383"/>
      <c r="I42" s="383"/>
      <c r="J42" s="383"/>
      <c r="K42" s="533"/>
      <c r="L42" s="98"/>
      <c r="M42" s="93"/>
      <c r="N42" s="162"/>
      <c r="O42" s="388"/>
      <c r="P42" s="389"/>
      <c r="Q42" s="390"/>
      <c r="R42" s="188"/>
      <c r="S42" s="102" t="s">
        <v>82</v>
      </c>
      <c r="T42" s="103"/>
      <c r="U42" s="180">
        <f t="shared" si="49"/>
        <v>0</v>
      </c>
      <c r="V42" s="180">
        <f t="shared" si="50"/>
        <v>0</v>
      </c>
      <c r="W42" s="180">
        <f t="shared" si="51"/>
        <v>0</v>
      </c>
      <c r="X42" s="180">
        <f t="shared" si="52"/>
        <v>0</v>
      </c>
      <c r="Y42" s="180">
        <f t="shared" si="53"/>
        <v>0</v>
      </c>
      <c r="Z42" s="180">
        <f t="shared" si="54"/>
        <v>0</v>
      </c>
      <c r="AA42" s="180">
        <f t="shared" si="55"/>
        <v>0</v>
      </c>
      <c r="AB42" s="180">
        <f t="shared" si="56"/>
        <v>0</v>
      </c>
      <c r="AC42" s="181"/>
      <c r="AD42" s="180">
        <f t="shared" si="57"/>
        <v>0</v>
      </c>
      <c r="AE42" s="180">
        <f t="shared" si="58"/>
        <v>0</v>
      </c>
      <c r="AF42" s="180">
        <f t="shared" si="59"/>
        <v>0</v>
      </c>
      <c r="AG42" s="180">
        <f t="shared" si="60"/>
        <v>0</v>
      </c>
      <c r="AH42" s="180">
        <f t="shared" si="61"/>
        <v>0</v>
      </c>
      <c r="AI42" s="180">
        <f t="shared" si="62"/>
        <v>0</v>
      </c>
      <c r="AJ42" s="180">
        <f t="shared" si="63"/>
        <v>0</v>
      </c>
      <c r="AK42" s="180">
        <f t="shared" si="64"/>
        <v>0</v>
      </c>
      <c r="AL42" s="181"/>
      <c r="AM42" s="180">
        <f t="shared" si="65"/>
        <v>0</v>
      </c>
      <c r="AN42" s="180">
        <f t="shared" si="66"/>
        <v>0</v>
      </c>
      <c r="AO42" s="180">
        <f t="shared" si="67"/>
        <v>0</v>
      </c>
      <c r="AP42" s="180">
        <f t="shared" si="68"/>
        <v>0</v>
      </c>
      <c r="AQ42" s="180">
        <f t="shared" si="69"/>
        <v>0</v>
      </c>
      <c r="AR42" s="180">
        <f t="shared" si="70"/>
        <v>0</v>
      </c>
      <c r="AS42" s="180">
        <f t="shared" si="71"/>
        <v>0</v>
      </c>
      <c r="AT42" s="180">
        <f t="shared" si="72"/>
        <v>0</v>
      </c>
      <c r="AU42" s="181"/>
      <c r="AV42" s="180">
        <f t="shared" si="73"/>
        <v>0</v>
      </c>
      <c r="AW42" s="180">
        <f t="shared" si="74"/>
        <v>0</v>
      </c>
      <c r="AX42" s="180">
        <f t="shared" si="75"/>
        <v>0</v>
      </c>
      <c r="AY42" s="180">
        <f t="shared" si="76"/>
        <v>0</v>
      </c>
      <c r="AZ42" s="180">
        <f t="shared" si="77"/>
        <v>0</v>
      </c>
      <c r="BA42" s="180">
        <f t="shared" si="78"/>
        <v>0</v>
      </c>
      <c r="BB42" s="180">
        <f t="shared" si="79"/>
        <v>0</v>
      </c>
      <c r="BC42" s="180">
        <f t="shared" si="80"/>
        <v>0</v>
      </c>
      <c r="BD42" s="180"/>
      <c r="BE42" s="182">
        <f t="shared" si="32"/>
        <v>0</v>
      </c>
      <c r="BF42" s="182">
        <f t="shared" si="81"/>
        <v>0</v>
      </c>
      <c r="BG42" s="182">
        <f t="shared" si="82"/>
        <v>0</v>
      </c>
      <c r="BH42" s="182">
        <f t="shared" si="83"/>
        <v>0</v>
      </c>
      <c r="BI42" s="182">
        <f t="shared" si="84"/>
        <v>0</v>
      </c>
      <c r="BJ42" s="182">
        <f t="shared" si="85"/>
        <v>0</v>
      </c>
      <c r="BK42" s="182">
        <f t="shared" si="86"/>
        <v>0</v>
      </c>
      <c r="BL42" s="182">
        <f t="shared" si="87"/>
        <v>0</v>
      </c>
      <c r="BM42" s="182">
        <f t="shared" si="88"/>
        <v>0</v>
      </c>
      <c r="BN42" s="183"/>
      <c r="BO42" s="184">
        <f t="shared" si="89"/>
        <v>0</v>
      </c>
      <c r="BP42" s="184">
        <f t="shared" si="90"/>
        <v>0</v>
      </c>
      <c r="BQ42" s="184">
        <f t="shared" si="91"/>
        <v>0</v>
      </c>
      <c r="BR42" s="184">
        <f t="shared" si="92"/>
        <v>0</v>
      </c>
      <c r="BS42" s="184">
        <f t="shared" si="93"/>
        <v>0</v>
      </c>
      <c r="BT42" s="184">
        <f t="shared" si="94"/>
        <v>0</v>
      </c>
      <c r="BU42" s="184">
        <f t="shared" si="95"/>
        <v>0</v>
      </c>
      <c r="BV42" s="184">
        <f t="shared" si="96"/>
        <v>0</v>
      </c>
    </row>
    <row r="43" spans="1:75" s="185" customFormat="1" ht="12.75" customHeight="1" x14ac:dyDescent="0.15">
      <c r="A43" s="176"/>
      <c r="B43" s="176"/>
      <c r="C43" s="192"/>
      <c r="D43" s="192"/>
      <c r="E43" s="192"/>
      <c r="F43" s="192"/>
      <c r="G43" s="192"/>
      <c r="H43" s="192"/>
      <c r="I43" s="192"/>
      <c r="J43" s="193"/>
      <c r="K43" s="192"/>
      <c r="L43" s="192"/>
      <c r="M43" s="192"/>
      <c r="N43" s="192"/>
      <c r="O43" s="192"/>
      <c r="P43" s="192"/>
      <c r="Q43" s="192"/>
      <c r="R43" s="192"/>
      <c r="S43" s="194">
        <f>COUNTA($C$15:$C$42)</f>
        <v>0</v>
      </c>
      <c r="T43" s="194"/>
      <c r="U43" s="195">
        <f>SUM(U15:U42)</f>
        <v>0</v>
      </c>
      <c r="V43" s="195">
        <f t="shared" ref="V43:AB43" si="97">SUM(V15:V42)</f>
        <v>0</v>
      </c>
      <c r="W43" s="195">
        <f t="shared" si="97"/>
        <v>0</v>
      </c>
      <c r="X43" s="195">
        <f t="shared" si="97"/>
        <v>0</v>
      </c>
      <c r="Y43" s="195">
        <f t="shared" si="97"/>
        <v>0</v>
      </c>
      <c r="Z43" s="195">
        <f t="shared" si="97"/>
        <v>0</v>
      </c>
      <c r="AA43" s="195">
        <f t="shared" si="97"/>
        <v>0</v>
      </c>
      <c r="AB43" s="195">
        <f t="shared" si="97"/>
        <v>0</v>
      </c>
      <c r="AC43" s="195"/>
      <c r="AD43" s="195">
        <f>SUM(AD15:AD42)</f>
        <v>0</v>
      </c>
      <c r="AE43" s="195">
        <f t="shared" ref="AE43:AK43" si="98">SUM(AE15:AE42)</f>
        <v>0</v>
      </c>
      <c r="AF43" s="195">
        <f t="shared" si="98"/>
        <v>0</v>
      </c>
      <c r="AG43" s="195">
        <f t="shared" si="98"/>
        <v>0</v>
      </c>
      <c r="AH43" s="195">
        <f t="shared" si="98"/>
        <v>0</v>
      </c>
      <c r="AI43" s="195">
        <f t="shared" si="98"/>
        <v>0</v>
      </c>
      <c r="AJ43" s="195">
        <f t="shared" si="98"/>
        <v>0</v>
      </c>
      <c r="AK43" s="195">
        <f t="shared" si="98"/>
        <v>0</v>
      </c>
      <c r="AL43" s="195"/>
      <c r="AM43" s="195">
        <f>SUM(AM15:AM42)</f>
        <v>0</v>
      </c>
      <c r="AN43" s="195">
        <f t="shared" ref="AN43:AT43" si="99">SUM(AN15:AN42)</f>
        <v>0</v>
      </c>
      <c r="AO43" s="195">
        <f t="shared" si="99"/>
        <v>0</v>
      </c>
      <c r="AP43" s="195">
        <f t="shared" si="99"/>
        <v>0</v>
      </c>
      <c r="AQ43" s="195">
        <f t="shared" si="99"/>
        <v>0</v>
      </c>
      <c r="AR43" s="195">
        <f t="shared" si="99"/>
        <v>0</v>
      </c>
      <c r="AS43" s="195">
        <f t="shared" si="99"/>
        <v>0</v>
      </c>
      <c r="AT43" s="195">
        <f t="shared" si="99"/>
        <v>0</v>
      </c>
      <c r="AU43" s="195"/>
      <c r="AV43" s="195">
        <f>SUM(AV15:AV42)</f>
        <v>0</v>
      </c>
      <c r="AW43" s="195">
        <f t="shared" ref="AW43:BC43" si="100">SUM(AW15:AW42)</f>
        <v>0</v>
      </c>
      <c r="AX43" s="195">
        <f t="shared" si="100"/>
        <v>0</v>
      </c>
      <c r="AY43" s="195">
        <f t="shared" si="100"/>
        <v>0</v>
      </c>
      <c r="AZ43" s="195">
        <f t="shared" si="100"/>
        <v>0</v>
      </c>
      <c r="BA43" s="195">
        <f>SUM(BA15:BA42)</f>
        <v>0</v>
      </c>
      <c r="BB43" s="195">
        <f t="shared" si="100"/>
        <v>0</v>
      </c>
      <c r="BC43" s="195">
        <f t="shared" si="100"/>
        <v>0</v>
      </c>
      <c r="BD43" s="196"/>
      <c r="BE43" s="196"/>
      <c r="BF43" s="195">
        <f>SUM(BF15:BF42)</f>
        <v>0</v>
      </c>
      <c r="BG43" s="195">
        <f t="shared" ref="BG43:BM43" si="101">SUM(BG15:BG42)</f>
        <v>0</v>
      </c>
      <c r="BH43" s="195">
        <f t="shared" si="101"/>
        <v>0</v>
      </c>
      <c r="BI43" s="195">
        <f t="shared" si="101"/>
        <v>0</v>
      </c>
      <c r="BJ43" s="195">
        <f t="shared" si="101"/>
        <v>0</v>
      </c>
      <c r="BK43" s="195">
        <f t="shared" si="101"/>
        <v>0</v>
      </c>
      <c r="BL43" s="195">
        <f t="shared" si="101"/>
        <v>0</v>
      </c>
      <c r="BM43" s="195">
        <f t="shared" si="101"/>
        <v>0</v>
      </c>
      <c r="BN43" s="197">
        <f>SUM(U43:BM43)</f>
        <v>0</v>
      </c>
      <c r="BO43" s="198">
        <f t="shared" ref="BO43:BV43" si="102">SUM(BO15:BO42)</f>
        <v>0</v>
      </c>
      <c r="BP43" s="198">
        <f t="shared" si="102"/>
        <v>0</v>
      </c>
      <c r="BQ43" s="198">
        <f t="shared" si="102"/>
        <v>0</v>
      </c>
      <c r="BR43" s="198">
        <f t="shared" si="102"/>
        <v>0</v>
      </c>
      <c r="BS43" s="198">
        <f t="shared" si="102"/>
        <v>0</v>
      </c>
      <c r="BT43" s="198">
        <f t="shared" si="102"/>
        <v>0</v>
      </c>
      <c r="BU43" s="198">
        <f t="shared" si="102"/>
        <v>0</v>
      </c>
      <c r="BV43" s="198">
        <f t="shared" si="102"/>
        <v>0</v>
      </c>
      <c r="BW43" s="199">
        <f>SUM(BO43:BV43)</f>
        <v>0</v>
      </c>
    </row>
    <row r="44" spans="1:75" s="185" customFormat="1" ht="12" customHeight="1" x14ac:dyDescent="0.15">
      <c r="A44" s="176"/>
      <c r="B44" s="534" t="s">
        <v>99</v>
      </c>
      <c r="C44" s="534"/>
      <c r="D44" s="534"/>
      <c r="E44" s="534"/>
      <c r="F44" s="192"/>
      <c r="G44" s="192"/>
      <c r="H44" s="192"/>
      <c r="I44" s="192"/>
      <c r="J44" s="193"/>
      <c r="K44" s="192"/>
      <c r="L44" s="192"/>
      <c r="M44" s="192"/>
      <c r="N44" s="192"/>
      <c r="O44" s="192"/>
      <c r="P44" s="192"/>
      <c r="Q44" s="192"/>
      <c r="R44" s="192"/>
      <c r="S44" s="102" t="s">
        <v>83</v>
      </c>
      <c r="T44" s="103"/>
      <c r="U44" s="200"/>
      <c r="V44" s="200"/>
      <c r="W44" s="200"/>
      <c r="X44" s="200"/>
      <c r="Y44" s="200"/>
      <c r="Z44" s="200"/>
      <c r="AA44" s="200"/>
      <c r="AB44" s="200"/>
      <c r="AC44" s="200"/>
      <c r="AD44" s="200"/>
      <c r="AE44" s="200"/>
      <c r="AF44" s="200"/>
      <c r="AG44" s="200"/>
      <c r="AH44" s="200"/>
      <c r="AI44" s="200"/>
      <c r="AJ44" s="200"/>
      <c r="AK44" s="200"/>
      <c r="AL44" s="200"/>
      <c r="AM44" s="200"/>
      <c r="AN44" s="200"/>
      <c r="AO44" s="200"/>
      <c r="AP44" s="200"/>
      <c r="AQ44" s="200"/>
      <c r="AR44" s="200"/>
      <c r="AS44" s="200"/>
      <c r="AT44" s="200"/>
      <c r="AU44" s="200"/>
      <c r="AV44" s="200"/>
      <c r="AW44" s="200"/>
      <c r="AX44" s="200"/>
      <c r="AY44" s="200"/>
      <c r="AZ44" s="200"/>
      <c r="BA44" s="200"/>
      <c r="BB44" s="200"/>
      <c r="BC44" s="200"/>
      <c r="BD44" s="200"/>
      <c r="BE44" s="200"/>
      <c r="BF44" s="200"/>
      <c r="BG44" s="200"/>
      <c r="BH44" s="200"/>
      <c r="BI44" s="200"/>
      <c r="BJ44" s="200"/>
      <c r="BK44" s="200"/>
      <c r="BL44" s="200"/>
      <c r="BM44" s="200"/>
      <c r="BN44" s="183"/>
      <c r="BO44" s="200"/>
      <c r="BP44" s="200"/>
      <c r="BQ44" s="200"/>
      <c r="BR44" s="200"/>
      <c r="BS44" s="200"/>
      <c r="BT44" s="183"/>
    </row>
    <row r="45" spans="1:75" s="185" customFormat="1" ht="28.5" customHeight="1" x14ac:dyDescent="0.15">
      <c r="A45" s="201"/>
      <c r="B45" s="363" t="s">
        <v>63</v>
      </c>
      <c r="C45" s="364"/>
      <c r="D45" s="364"/>
      <c r="E45" s="364"/>
      <c r="F45" s="364">
        <f>S45</f>
        <v>0</v>
      </c>
      <c r="G45" s="531" t="s">
        <v>14</v>
      </c>
      <c r="H45" s="202" t="s">
        <v>15</v>
      </c>
      <c r="I45" s="203">
        <f>SUM(BO43:BR43)</f>
        <v>0</v>
      </c>
      <c r="J45" s="204" t="s">
        <v>14</v>
      </c>
      <c r="K45" s="205" t="s">
        <v>89</v>
      </c>
      <c r="L45" s="203">
        <f>$BU$43</f>
        <v>0</v>
      </c>
      <c r="M45" s="206" t="s">
        <v>16</v>
      </c>
      <c r="N45" s="526" t="s">
        <v>91</v>
      </c>
      <c r="O45" s="364"/>
      <c r="P45" s="364">
        <f>S43</f>
        <v>0</v>
      </c>
      <c r="Q45" s="529" t="s">
        <v>84</v>
      </c>
      <c r="R45" s="176"/>
      <c r="S45" s="207">
        <f>SUM($N$15:$N$42)</f>
        <v>0</v>
      </c>
      <c r="T45" s="208"/>
      <c r="BN45" s="209"/>
      <c r="BT45" s="209"/>
    </row>
    <row r="46" spans="1:75" s="185" customFormat="1" ht="30" customHeight="1" x14ac:dyDescent="0.15">
      <c r="A46" s="210"/>
      <c r="B46" s="551"/>
      <c r="C46" s="528"/>
      <c r="D46" s="528"/>
      <c r="E46" s="528"/>
      <c r="F46" s="528"/>
      <c r="G46" s="532"/>
      <c r="H46" s="211" t="s">
        <v>64</v>
      </c>
      <c r="I46" s="212">
        <f>SUM(BS43:BT43)</f>
        <v>0</v>
      </c>
      <c r="J46" s="213" t="s">
        <v>16</v>
      </c>
      <c r="K46" s="214" t="s">
        <v>40</v>
      </c>
      <c r="L46" s="215">
        <f>$BV$43</f>
        <v>0</v>
      </c>
      <c r="M46" s="153" t="s">
        <v>16</v>
      </c>
      <c r="N46" s="527"/>
      <c r="O46" s="528"/>
      <c r="P46" s="528"/>
      <c r="Q46" s="530"/>
      <c r="R46" s="146"/>
      <c r="BN46" s="209"/>
      <c r="BT46" s="209"/>
    </row>
    <row r="47" spans="1:75" s="185" customFormat="1" x14ac:dyDescent="0.15">
      <c r="B47" s="216"/>
      <c r="C47" s="103"/>
      <c r="D47" s="103"/>
      <c r="E47" s="103"/>
      <c r="F47" s="103"/>
      <c r="G47" s="103"/>
      <c r="H47" s="103"/>
      <c r="I47" s="103"/>
      <c r="J47" s="103"/>
      <c r="BN47" s="209"/>
      <c r="BT47" s="209"/>
    </row>
    <row r="48" spans="1:75" x14ac:dyDescent="0.15">
      <c r="B48" s="217" t="s">
        <v>138</v>
      </c>
      <c r="C48" s="218"/>
      <c r="D48" s="218"/>
      <c r="E48" s="218"/>
      <c r="F48" s="218"/>
      <c r="G48" s="218"/>
      <c r="H48" s="218"/>
      <c r="J48" s="218"/>
    </row>
    <row r="49" spans="2:10" x14ac:dyDescent="0.15">
      <c r="B49" s="217" t="s">
        <v>125</v>
      </c>
      <c r="C49" s="218"/>
      <c r="D49" s="218">
        <f>記録簿４月!$S$43</f>
        <v>0</v>
      </c>
      <c r="E49" s="219" t="s">
        <v>137</v>
      </c>
      <c r="G49" s="218"/>
      <c r="H49" s="218"/>
      <c r="J49" s="218"/>
    </row>
    <row r="50" spans="2:10" x14ac:dyDescent="0.15">
      <c r="B50" s="217" t="s">
        <v>126</v>
      </c>
      <c r="C50" s="218"/>
      <c r="D50" s="218">
        <f>'５月 '!$S$43</f>
        <v>0</v>
      </c>
      <c r="E50" s="219" t="s">
        <v>137</v>
      </c>
      <c r="G50" s="218"/>
      <c r="H50" s="218"/>
      <c r="J50" s="218"/>
    </row>
    <row r="51" spans="2:10" x14ac:dyDescent="0.15">
      <c r="B51" s="217" t="s">
        <v>127</v>
      </c>
      <c r="C51" s="218"/>
      <c r="D51" s="218">
        <f>'６月 '!$S$43</f>
        <v>0</v>
      </c>
      <c r="E51" s="219" t="s">
        <v>136</v>
      </c>
      <c r="G51" s="218"/>
      <c r="H51" s="218"/>
      <c r="J51" s="218"/>
    </row>
    <row r="52" spans="2:10" x14ac:dyDescent="0.15">
      <c r="B52" s="217" t="s">
        <v>128</v>
      </c>
      <c r="C52" s="218"/>
      <c r="D52" s="218">
        <f>'７月'!$S$43</f>
        <v>0</v>
      </c>
      <c r="E52" s="219" t="s">
        <v>136</v>
      </c>
      <c r="G52" s="218"/>
      <c r="H52" s="218"/>
      <c r="J52" s="218"/>
    </row>
    <row r="53" spans="2:10" x14ac:dyDescent="0.15">
      <c r="B53" s="217" t="s">
        <v>129</v>
      </c>
      <c r="D53" s="163">
        <f>'８月 '!$S$43</f>
        <v>0</v>
      </c>
      <c r="E53" s="219" t="s">
        <v>136</v>
      </c>
    </row>
    <row r="54" spans="2:10" x14ac:dyDescent="0.15">
      <c r="B54" s="217" t="s">
        <v>130</v>
      </c>
      <c r="D54" s="163">
        <f>'９月 '!$S$43</f>
        <v>0</v>
      </c>
      <c r="E54" s="219" t="s">
        <v>136</v>
      </c>
      <c r="F54" s="163" t="s">
        <v>139</v>
      </c>
      <c r="G54" s="163">
        <f>SUM(D49:D54)</f>
        <v>0</v>
      </c>
      <c r="H54" s="163" t="s">
        <v>137</v>
      </c>
    </row>
    <row r="55" spans="2:10" x14ac:dyDescent="0.15">
      <c r="B55" s="217" t="s">
        <v>131</v>
      </c>
      <c r="D55" s="163">
        <f>'10月 '!$S$43</f>
        <v>0</v>
      </c>
      <c r="E55" s="219" t="s">
        <v>136</v>
      </c>
    </row>
    <row r="56" spans="2:10" x14ac:dyDescent="0.15">
      <c r="B56" s="217" t="s">
        <v>132</v>
      </c>
      <c r="D56" s="163">
        <f>'11月 '!$S$43</f>
        <v>0</v>
      </c>
      <c r="E56" s="219" t="s">
        <v>136</v>
      </c>
    </row>
    <row r="57" spans="2:10" x14ac:dyDescent="0.15">
      <c r="B57" s="217" t="s">
        <v>133</v>
      </c>
      <c r="D57" s="163">
        <f>'12月'!$S$43</f>
        <v>0</v>
      </c>
      <c r="E57" s="219" t="s">
        <v>136</v>
      </c>
    </row>
    <row r="58" spans="2:10" x14ac:dyDescent="0.15">
      <c r="B58" s="217" t="s">
        <v>134</v>
      </c>
      <c r="D58" s="163">
        <f>'１月'!$S$43</f>
        <v>0</v>
      </c>
      <c r="E58" s="219" t="s">
        <v>136</v>
      </c>
    </row>
    <row r="59" spans="2:10" x14ac:dyDescent="0.15">
      <c r="B59" s="217" t="s">
        <v>135</v>
      </c>
      <c r="D59" s="163">
        <f>'２月'!$S$43</f>
        <v>0</v>
      </c>
      <c r="E59" s="219" t="s">
        <v>136</v>
      </c>
      <c r="F59" s="163" t="s">
        <v>140</v>
      </c>
      <c r="G59" s="163">
        <f>SUM(D55:D59)</f>
        <v>0</v>
      </c>
      <c r="H59" s="163" t="s">
        <v>137</v>
      </c>
    </row>
    <row r="60" spans="2:10" x14ac:dyDescent="0.15">
      <c r="F60" s="163" t="s">
        <v>141</v>
      </c>
      <c r="G60" s="163">
        <f>SUM(G54:G59)</f>
        <v>0</v>
      </c>
      <c r="H60" s="163" t="s">
        <v>137</v>
      </c>
    </row>
  </sheetData>
  <sheetProtection sheet="1" scenarios="1" formatCells="0" formatRows="0" selectLockedCells="1"/>
  <protectedRanges>
    <protectedRange password="CECB" sqref="E13 O13:P13 O14:Q14 B13:D14 E14:J14 G13:I13 K13:N14 O15:P42" name="範囲1_2_1"/>
    <protectedRange password="CECB" sqref="R12 B11:Q11" name="範囲1_1_1_2"/>
    <protectedRange password="CECB" sqref="B12:Q12" name="範囲1_1_1_1_1"/>
    <protectedRange password="CECB" sqref="B6 B7:E9 K6:K9 L7:L9" name="範囲1_1_1_2_2"/>
    <protectedRange password="CECB" sqref="B4" name="範囲1_1_1_2_4"/>
  </protectedRanges>
  <mergeCells count="165">
    <mergeCell ref="Q45:Q46"/>
    <mergeCell ref="B44:E44"/>
    <mergeCell ref="B45:E46"/>
    <mergeCell ref="F45:F46"/>
    <mergeCell ref="G45:G46"/>
    <mergeCell ref="N45:O46"/>
    <mergeCell ref="P45:P46"/>
    <mergeCell ref="C41:D41"/>
    <mergeCell ref="E41:K41"/>
    <mergeCell ref="O41:Q41"/>
    <mergeCell ref="C42:D42"/>
    <mergeCell ref="E42:K42"/>
    <mergeCell ref="O42:Q42"/>
    <mergeCell ref="C39:D39"/>
    <mergeCell ref="E39:K39"/>
    <mergeCell ref="O39:Q39"/>
    <mergeCell ref="C40:D40"/>
    <mergeCell ref="E40:K40"/>
    <mergeCell ref="O40:Q40"/>
    <mergeCell ref="C37:D37"/>
    <mergeCell ref="E37:K37"/>
    <mergeCell ref="O37:Q37"/>
    <mergeCell ref="C38:D38"/>
    <mergeCell ref="E38:K38"/>
    <mergeCell ref="O38:Q38"/>
    <mergeCell ref="C35:D35"/>
    <mergeCell ref="E35:K35"/>
    <mergeCell ref="O35:Q35"/>
    <mergeCell ref="C36:D36"/>
    <mergeCell ref="E36:K36"/>
    <mergeCell ref="O36:Q36"/>
    <mergeCell ref="C33:D33"/>
    <mergeCell ref="E33:K33"/>
    <mergeCell ref="O33:Q33"/>
    <mergeCell ref="C34:D34"/>
    <mergeCell ref="E34:K34"/>
    <mergeCell ref="O34:Q34"/>
    <mergeCell ref="C31:D31"/>
    <mergeCell ref="E31:K31"/>
    <mergeCell ref="O31:Q31"/>
    <mergeCell ref="C32:D32"/>
    <mergeCell ref="E32:K32"/>
    <mergeCell ref="O32:Q32"/>
    <mergeCell ref="C29:D29"/>
    <mergeCell ref="E29:K29"/>
    <mergeCell ref="O29:Q29"/>
    <mergeCell ref="C30:D30"/>
    <mergeCell ref="E30:K30"/>
    <mergeCell ref="O30:Q30"/>
    <mergeCell ref="C27:D27"/>
    <mergeCell ref="E27:K27"/>
    <mergeCell ref="O27:Q27"/>
    <mergeCell ref="C28:D28"/>
    <mergeCell ref="E28:K28"/>
    <mergeCell ref="O28:Q28"/>
    <mergeCell ref="C25:D25"/>
    <mergeCell ref="E25:K25"/>
    <mergeCell ref="O25:Q25"/>
    <mergeCell ref="C26:D26"/>
    <mergeCell ref="E26:K26"/>
    <mergeCell ref="O26:Q26"/>
    <mergeCell ref="C23:D23"/>
    <mergeCell ref="E23:K23"/>
    <mergeCell ref="O23:Q23"/>
    <mergeCell ref="C24:D24"/>
    <mergeCell ref="E24:K24"/>
    <mergeCell ref="O24:Q24"/>
    <mergeCell ref="C21:D21"/>
    <mergeCell ref="E21:K21"/>
    <mergeCell ref="O21:Q21"/>
    <mergeCell ref="C22:D22"/>
    <mergeCell ref="E22:K22"/>
    <mergeCell ref="O22:Q22"/>
    <mergeCell ref="C19:D19"/>
    <mergeCell ref="E19:K19"/>
    <mergeCell ref="O19:Q19"/>
    <mergeCell ref="C20:D20"/>
    <mergeCell ref="E20:K20"/>
    <mergeCell ref="O20:Q20"/>
    <mergeCell ref="C17:D17"/>
    <mergeCell ref="E17:K17"/>
    <mergeCell ref="O17:Q17"/>
    <mergeCell ref="C18:D18"/>
    <mergeCell ref="E18:K18"/>
    <mergeCell ref="O18:Q18"/>
    <mergeCell ref="C15:D15"/>
    <mergeCell ref="E15:K15"/>
    <mergeCell ref="O15:Q15"/>
    <mergeCell ref="C16:D16"/>
    <mergeCell ref="E16:K16"/>
    <mergeCell ref="O16:Q16"/>
    <mergeCell ref="BT11:BT14"/>
    <mergeCell ref="BU11:BU14"/>
    <mergeCell ref="BV11:BV14"/>
    <mergeCell ref="B12:Q12"/>
    <mergeCell ref="B13:B14"/>
    <mergeCell ref="C13:D14"/>
    <mergeCell ref="E13:K14"/>
    <mergeCell ref="L13:L14"/>
    <mergeCell ref="M13:N13"/>
    <mergeCell ref="O13:Q14"/>
    <mergeCell ref="AK11:AK12"/>
    <mergeCell ref="BO11:BO14"/>
    <mergeCell ref="BP11:BP14"/>
    <mergeCell ref="BQ11:BQ14"/>
    <mergeCell ref="BR11:BR14"/>
    <mergeCell ref="BS11:BS14"/>
    <mergeCell ref="AE11:AE12"/>
    <mergeCell ref="AF11:AF12"/>
    <mergeCell ref="BH9:BH12"/>
    <mergeCell ref="BI9:BI12"/>
    <mergeCell ref="BJ9:BJ12"/>
    <mergeCell ref="BK9:BK12"/>
    <mergeCell ref="AX9:AX12"/>
    <mergeCell ref="AY9:AY12"/>
    <mergeCell ref="AZ9:AZ12"/>
    <mergeCell ref="BA9:BA12"/>
    <mergeCell ref="BB9:BB12"/>
    <mergeCell ref="BC9:BC12"/>
    <mergeCell ref="V11:V12"/>
    <mergeCell ref="W11:W12"/>
    <mergeCell ref="X11:X12"/>
    <mergeCell ref="Y11:Y12"/>
    <mergeCell ref="BF9:BF12"/>
    <mergeCell ref="AR8:AR12"/>
    <mergeCell ref="AS8:AS12"/>
    <mergeCell ref="AT8:AT12"/>
    <mergeCell ref="BG9:BG12"/>
    <mergeCell ref="BN8:BN12"/>
    <mergeCell ref="D9:E9"/>
    <mergeCell ref="F9:J9"/>
    <mergeCell ref="AV9:AV12"/>
    <mergeCell ref="AW9:AW12"/>
    <mergeCell ref="AM8:AM12"/>
    <mergeCell ref="AN8:AN12"/>
    <mergeCell ref="AO8:AO12"/>
    <mergeCell ref="AP8:AP12"/>
    <mergeCell ref="AQ8:AQ12"/>
    <mergeCell ref="Z11:Z12"/>
    <mergeCell ref="AA11:AA12"/>
    <mergeCell ref="AB11:AB12"/>
    <mergeCell ref="AD11:AD12"/>
    <mergeCell ref="AG11:AG12"/>
    <mergeCell ref="AH11:AH12"/>
    <mergeCell ref="AI11:AI12"/>
    <mergeCell ref="AJ11:AJ12"/>
    <mergeCell ref="BL9:BL12"/>
    <mergeCell ref="BM9:BM12"/>
    <mergeCell ref="B11:O11"/>
    <mergeCell ref="P11:Q11"/>
    <mergeCell ref="S11:S14"/>
    <mergeCell ref="U11:U12"/>
    <mergeCell ref="B4:Q4"/>
    <mergeCell ref="B6:C6"/>
    <mergeCell ref="D6:J6"/>
    <mergeCell ref="B7:C9"/>
    <mergeCell ref="D7:E7"/>
    <mergeCell ref="F7:J7"/>
    <mergeCell ref="D8:E8"/>
    <mergeCell ref="F8:J8"/>
    <mergeCell ref="K6:L7"/>
    <mergeCell ref="M6:Q7"/>
    <mergeCell ref="K8:L9"/>
    <mergeCell ref="M8:M9"/>
    <mergeCell ref="N8:Q9"/>
  </mergeCells>
  <phoneticPr fontId="10"/>
  <conditionalFormatting sqref="M40:M42">
    <cfRule type="cellIs" dxfId="236" priority="51" stopIfTrue="1" operator="between">
      <formula>"①"</formula>
      <formula>"⑧"</formula>
    </cfRule>
  </conditionalFormatting>
  <conditionalFormatting sqref="M23">
    <cfRule type="cellIs" dxfId="235" priority="28" stopIfTrue="1" operator="between">
      <formula>"①"</formula>
      <formula>"⑧"</formula>
    </cfRule>
    <cfRule type="cellIs" dxfId="234" priority="29" stopIfTrue="1" operator="equal">
      <formula>"①+②③"</formula>
    </cfRule>
  </conditionalFormatting>
  <conditionalFormatting sqref="M24">
    <cfRule type="cellIs" dxfId="233" priority="24" stopIfTrue="1" operator="between">
      <formula>"①"</formula>
      <formula>"⑧"</formula>
    </cfRule>
    <cfRule type="cellIs" dxfId="232" priority="25" stopIfTrue="1" operator="equal">
      <formula>"①+②③"</formula>
    </cfRule>
  </conditionalFormatting>
  <conditionalFormatting sqref="M28">
    <cfRule type="cellIs" dxfId="231" priority="22" stopIfTrue="1" operator="between">
      <formula>"①"</formula>
      <formula>"⑧"</formula>
    </cfRule>
    <cfRule type="cellIs" dxfId="230" priority="23" stopIfTrue="1" operator="equal">
      <formula>"①+②③"</formula>
    </cfRule>
  </conditionalFormatting>
  <conditionalFormatting sqref="M25:M27">
    <cfRule type="cellIs" dxfId="229" priority="20" stopIfTrue="1" operator="between">
      <formula>"①"</formula>
      <formula>"⑧"</formula>
    </cfRule>
    <cfRule type="cellIs" dxfId="228" priority="21" stopIfTrue="1" operator="equal">
      <formula>"①+②③"</formula>
    </cfRule>
  </conditionalFormatting>
  <conditionalFormatting sqref="M29">
    <cfRule type="cellIs" dxfId="227" priority="18" stopIfTrue="1" operator="between">
      <formula>"①"</formula>
      <formula>"⑧"</formula>
    </cfRule>
    <cfRule type="cellIs" dxfId="226" priority="19" stopIfTrue="1" operator="equal">
      <formula>"①+②③"</formula>
    </cfRule>
  </conditionalFormatting>
  <conditionalFormatting sqref="M33">
    <cfRule type="cellIs" dxfId="225" priority="16" stopIfTrue="1" operator="between">
      <formula>"①"</formula>
      <formula>"⑧"</formula>
    </cfRule>
    <cfRule type="cellIs" dxfId="224" priority="17" stopIfTrue="1" operator="equal">
      <formula>"①+②③"</formula>
    </cfRule>
  </conditionalFormatting>
  <conditionalFormatting sqref="M30:M32">
    <cfRule type="cellIs" dxfId="223" priority="14" stopIfTrue="1" operator="between">
      <formula>"①"</formula>
      <formula>"⑧"</formula>
    </cfRule>
    <cfRule type="cellIs" dxfId="222" priority="15" stopIfTrue="1" operator="equal">
      <formula>"①+②③"</formula>
    </cfRule>
  </conditionalFormatting>
  <conditionalFormatting sqref="M34">
    <cfRule type="cellIs" dxfId="221" priority="12" stopIfTrue="1" operator="between">
      <formula>"①"</formula>
      <formula>"⑧"</formula>
    </cfRule>
    <cfRule type="cellIs" dxfId="220" priority="13" stopIfTrue="1" operator="equal">
      <formula>"①+②③"</formula>
    </cfRule>
  </conditionalFormatting>
  <conditionalFormatting sqref="M38">
    <cfRule type="cellIs" dxfId="219" priority="10" stopIfTrue="1" operator="between">
      <formula>"①"</formula>
      <formula>"⑧"</formula>
    </cfRule>
    <cfRule type="cellIs" dxfId="218" priority="11" stopIfTrue="1" operator="equal">
      <formula>"①+②③"</formula>
    </cfRule>
  </conditionalFormatting>
  <conditionalFormatting sqref="M35:M37">
    <cfRule type="cellIs" dxfId="217" priority="8" stopIfTrue="1" operator="between">
      <formula>"①"</formula>
      <formula>"⑧"</formula>
    </cfRule>
    <cfRule type="cellIs" dxfId="216" priority="9" stopIfTrue="1" operator="equal">
      <formula>"①+②③"</formula>
    </cfRule>
  </conditionalFormatting>
  <conditionalFormatting sqref="M39">
    <cfRule type="cellIs" dxfId="215" priority="6" stopIfTrue="1" operator="between">
      <formula>"①"</formula>
      <formula>"⑧"</formula>
    </cfRule>
    <cfRule type="cellIs" dxfId="214" priority="7" stopIfTrue="1" operator="equal">
      <formula>"①+②③"</formula>
    </cfRule>
  </conditionalFormatting>
  <conditionalFormatting sqref="M15 M17:M18">
    <cfRule type="cellIs" dxfId="213" priority="5" stopIfTrue="1" operator="between">
      <formula>"①"</formula>
      <formula>"⑧"</formula>
    </cfRule>
  </conditionalFormatting>
  <conditionalFormatting sqref="M16">
    <cfRule type="cellIs" dxfId="212" priority="4" stopIfTrue="1" operator="between">
      <formula>"①"</formula>
      <formula>"⑧"</formula>
    </cfRule>
  </conditionalFormatting>
  <conditionalFormatting sqref="M19">
    <cfRule type="cellIs" dxfId="211" priority="3" stopIfTrue="1" operator="between">
      <formula>"①"</formula>
      <formula>"⑧"</formula>
    </cfRule>
  </conditionalFormatting>
  <conditionalFormatting sqref="M20">
    <cfRule type="cellIs" dxfId="210" priority="2" stopIfTrue="1" operator="between">
      <formula>"①"</formula>
      <formula>"⑧"</formula>
    </cfRule>
  </conditionalFormatting>
  <conditionalFormatting sqref="M21:M22">
    <cfRule type="cellIs" dxfId="209" priority="1" stopIfTrue="1" operator="between">
      <formula>"①"</formula>
      <formula>"⑧"</formula>
    </cfRule>
  </conditionalFormatting>
  <pageMargins left="0.7" right="0.7" top="0.75" bottom="0.75" header="0.3" footer="0.3"/>
  <pageSetup paperSize="9" scale="75" orientation="portrait" verticalDpi="0" r:id="rId1"/>
  <rowBreaks count="1" manualBreakCount="1">
    <brk id="46" max="16383" man="1"/>
  </rowBreaks>
  <colBreaks count="2" manualBreakCount="2">
    <brk id="17" max="45" man="1"/>
    <brk id="47" max="1048575" man="1"/>
  </col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W60"/>
  <sheetViews>
    <sheetView view="pageBreakPreview" topLeftCell="A19" zoomScaleNormal="70" zoomScaleSheetLayoutView="100" workbookViewId="0">
      <selection activeCell="C15" sqref="C15:N26"/>
    </sheetView>
  </sheetViews>
  <sheetFormatPr defaultRowHeight="13.5" x14ac:dyDescent="0.15"/>
  <cols>
    <col min="1" max="1" width="1" style="163" customWidth="1"/>
    <col min="2" max="2" width="4.625" style="163" customWidth="1"/>
    <col min="3" max="3" width="2.125" style="163" customWidth="1"/>
    <col min="4" max="4" width="6.5" style="163" customWidth="1"/>
    <col min="5" max="5" width="1.875" style="163" customWidth="1"/>
    <col min="6" max="6" width="7.625" style="163" customWidth="1"/>
    <col min="7" max="7" width="4.625" style="163" customWidth="1"/>
    <col min="8" max="8" width="10.625" style="163" customWidth="1"/>
    <col min="9" max="9" width="7.625" style="163" customWidth="1"/>
    <col min="10" max="10" width="3.375" style="163" customWidth="1"/>
    <col min="11" max="11" width="12.625" style="163" customWidth="1"/>
    <col min="12" max="12" width="13.25" style="163" customWidth="1"/>
    <col min="13" max="14" width="8.5" style="163" customWidth="1"/>
    <col min="15" max="17" width="6.25" style="163" customWidth="1"/>
    <col min="18" max="18" width="2.5" style="163" customWidth="1"/>
    <col min="19" max="19" width="11.75" style="163" customWidth="1"/>
    <col min="20" max="20" width="8.875" style="163" customWidth="1"/>
    <col min="21" max="28" width="4.5" style="163" customWidth="1"/>
    <col min="29" max="57" width="3.75" style="163" customWidth="1"/>
    <col min="58" max="65" width="4.75" style="163" customWidth="1"/>
    <col min="66" max="66" width="6.5" style="164" customWidth="1"/>
    <col min="67" max="71" width="3.75" style="163" customWidth="1"/>
    <col min="72" max="72" width="4" style="164" customWidth="1"/>
    <col min="73" max="73" width="2.875" style="163" customWidth="1"/>
    <col min="74" max="74" width="3.625" style="163" customWidth="1"/>
    <col min="75" max="256" width="9" style="163"/>
    <col min="257" max="257" width="1" style="163" customWidth="1"/>
    <col min="258" max="258" width="4.625" style="163" customWidth="1"/>
    <col min="259" max="259" width="2.125" style="163" customWidth="1"/>
    <col min="260" max="260" width="6.5" style="163" customWidth="1"/>
    <col min="261" max="261" width="1.875" style="163" customWidth="1"/>
    <col min="262" max="262" width="7.625" style="163" customWidth="1"/>
    <col min="263" max="263" width="4.625" style="163" customWidth="1"/>
    <col min="264" max="264" width="10.625" style="163" customWidth="1"/>
    <col min="265" max="265" width="7.625" style="163" customWidth="1"/>
    <col min="266" max="266" width="3.375" style="163" customWidth="1"/>
    <col min="267" max="267" width="12.625" style="163" customWidth="1"/>
    <col min="268" max="268" width="13.25" style="163" customWidth="1"/>
    <col min="269" max="270" width="8.5" style="163" customWidth="1"/>
    <col min="271" max="273" width="5.875" style="163" customWidth="1"/>
    <col min="274" max="274" width="1.375" style="163" customWidth="1"/>
    <col min="275" max="276" width="18.125" style="163" customWidth="1"/>
    <col min="277" max="284" width="5.625" style="163" customWidth="1"/>
    <col min="285" max="313" width="3.75" style="163" customWidth="1"/>
    <col min="314" max="321" width="4.75" style="163" customWidth="1"/>
    <col min="322" max="322" width="6.5" style="163" customWidth="1"/>
    <col min="323" max="327" width="3.75" style="163" customWidth="1"/>
    <col min="328" max="328" width="4" style="163" customWidth="1"/>
    <col min="329" max="329" width="2.875" style="163" customWidth="1"/>
    <col min="330" max="330" width="3.625" style="163" customWidth="1"/>
    <col min="331" max="512" width="9" style="163"/>
    <col min="513" max="513" width="1" style="163" customWidth="1"/>
    <col min="514" max="514" width="4.625" style="163" customWidth="1"/>
    <col min="515" max="515" width="2.125" style="163" customWidth="1"/>
    <col min="516" max="516" width="6.5" style="163" customWidth="1"/>
    <col min="517" max="517" width="1.875" style="163" customWidth="1"/>
    <col min="518" max="518" width="7.625" style="163" customWidth="1"/>
    <col min="519" max="519" width="4.625" style="163" customWidth="1"/>
    <col min="520" max="520" width="10.625" style="163" customWidth="1"/>
    <col min="521" max="521" width="7.625" style="163" customWidth="1"/>
    <col min="522" max="522" width="3.375" style="163" customWidth="1"/>
    <col min="523" max="523" width="12.625" style="163" customWidth="1"/>
    <col min="524" max="524" width="13.25" style="163" customWidth="1"/>
    <col min="525" max="526" width="8.5" style="163" customWidth="1"/>
    <col min="527" max="529" width="5.875" style="163" customWidth="1"/>
    <col min="530" max="530" width="1.375" style="163" customWidth="1"/>
    <col min="531" max="532" width="18.125" style="163" customWidth="1"/>
    <col min="533" max="540" width="5.625" style="163" customWidth="1"/>
    <col min="541" max="569" width="3.75" style="163" customWidth="1"/>
    <col min="570" max="577" width="4.75" style="163" customWidth="1"/>
    <col min="578" max="578" width="6.5" style="163" customWidth="1"/>
    <col min="579" max="583" width="3.75" style="163" customWidth="1"/>
    <col min="584" max="584" width="4" style="163" customWidth="1"/>
    <col min="585" max="585" width="2.875" style="163" customWidth="1"/>
    <col min="586" max="586" width="3.625" style="163" customWidth="1"/>
    <col min="587" max="768" width="9" style="163"/>
    <col min="769" max="769" width="1" style="163" customWidth="1"/>
    <col min="770" max="770" width="4.625" style="163" customWidth="1"/>
    <col min="771" max="771" width="2.125" style="163" customWidth="1"/>
    <col min="772" max="772" width="6.5" style="163" customWidth="1"/>
    <col min="773" max="773" width="1.875" style="163" customWidth="1"/>
    <col min="774" max="774" width="7.625" style="163" customWidth="1"/>
    <col min="775" max="775" width="4.625" style="163" customWidth="1"/>
    <col min="776" max="776" width="10.625" style="163" customWidth="1"/>
    <col min="777" max="777" width="7.625" style="163" customWidth="1"/>
    <col min="778" max="778" width="3.375" style="163" customWidth="1"/>
    <col min="779" max="779" width="12.625" style="163" customWidth="1"/>
    <col min="780" max="780" width="13.25" style="163" customWidth="1"/>
    <col min="781" max="782" width="8.5" style="163" customWidth="1"/>
    <col min="783" max="785" width="5.875" style="163" customWidth="1"/>
    <col min="786" max="786" width="1.375" style="163" customWidth="1"/>
    <col min="787" max="788" width="18.125" style="163" customWidth="1"/>
    <col min="789" max="796" width="5.625" style="163" customWidth="1"/>
    <col min="797" max="825" width="3.75" style="163" customWidth="1"/>
    <col min="826" max="833" width="4.75" style="163" customWidth="1"/>
    <col min="834" max="834" width="6.5" style="163" customWidth="1"/>
    <col min="835" max="839" width="3.75" style="163" customWidth="1"/>
    <col min="840" max="840" width="4" style="163" customWidth="1"/>
    <col min="841" max="841" width="2.875" style="163" customWidth="1"/>
    <col min="842" max="842" width="3.625" style="163" customWidth="1"/>
    <col min="843" max="1024" width="9" style="163"/>
    <col min="1025" max="1025" width="1" style="163" customWidth="1"/>
    <col min="1026" max="1026" width="4.625" style="163" customWidth="1"/>
    <col min="1027" max="1027" width="2.125" style="163" customWidth="1"/>
    <col min="1028" max="1028" width="6.5" style="163" customWidth="1"/>
    <col min="1029" max="1029" width="1.875" style="163" customWidth="1"/>
    <col min="1030" max="1030" width="7.625" style="163" customWidth="1"/>
    <col min="1031" max="1031" width="4.625" style="163" customWidth="1"/>
    <col min="1032" max="1032" width="10.625" style="163" customWidth="1"/>
    <col min="1033" max="1033" width="7.625" style="163" customWidth="1"/>
    <col min="1034" max="1034" width="3.375" style="163" customWidth="1"/>
    <col min="1035" max="1035" width="12.625" style="163" customWidth="1"/>
    <col min="1036" max="1036" width="13.25" style="163" customWidth="1"/>
    <col min="1037" max="1038" width="8.5" style="163" customWidth="1"/>
    <col min="1039" max="1041" width="5.875" style="163" customWidth="1"/>
    <col min="1042" max="1042" width="1.375" style="163" customWidth="1"/>
    <col min="1043" max="1044" width="18.125" style="163" customWidth="1"/>
    <col min="1045" max="1052" width="5.625" style="163" customWidth="1"/>
    <col min="1053" max="1081" width="3.75" style="163" customWidth="1"/>
    <col min="1082" max="1089" width="4.75" style="163" customWidth="1"/>
    <col min="1090" max="1090" width="6.5" style="163" customWidth="1"/>
    <col min="1091" max="1095" width="3.75" style="163" customWidth="1"/>
    <col min="1096" max="1096" width="4" style="163" customWidth="1"/>
    <col min="1097" max="1097" width="2.875" style="163" customWidth="1"/>
    <col min="1098" max="1098" width="3.625" style="163" customWidth="1"/>
    <col min="1099" max="1280" width="9" style="163"/>
    <col min="1281" max="1281" width="1" style="163" customWidth="1"/>
    <col min="1282" max="1282" width="4.625" style="163" customWidth="1"/>
    <col min="1283" max="1283" width="2.125" style="163" customWidth="1"/>
    <col min="1284" max="1284" width="6.5" style="163" customWidth="1"/>
    <col min="1285" max="1285" width="1.875" style="163" customWidth="1"/>
    <col min="1286" max="1286" width="7.625" style="163" customWidth="1"/>
    <col min="1287" max="1287" width="4.625" style="163" customWidth="1"/>
    <col min="1288" max="1288" width="10.625" style="163" customWidth="1"/>
    <col min="1289" max="1289" width="7.625" style="163" customWidth="1"/>
    <col min="1290" max="1290" width="3.375" style="163" customWidth="1"/>
    <col min="1291" max="1291" width="12.625" style="163" customWidth="1"/>
    <col min="1292" max="1292" width="13.25" style="163" customWidth="1"/>
    <col min="1293" max="1294" width="8.5" style="163" customWidth="1"/>
    <col min="1295" max="1297" width="5.875" style="163" customWidth="1"/>
    <col min="1298" max="1298" width="1.375" style="163" customWidth="1"/>
    <col min="1299" max="1300" width="18.125" style="163" customWidth="1"/>
    <col min="1301" max="1308" width="5.625" style="163" customWidth="1"/>
    <col min="1309" max="1337" width="3.75" style="163" customWidth="1"/>
    <col min="1338" max="1345" width="4.75" style="163" customWidth="1"/>
    <col min="1346" max="1346" width="6.5" style="163" customWidth="1"/>
    <col min="1347" max="1351" width="3.75" style="163" customWidth="1"/>
    <col min="1352" max="1352" width="4" style="163" customWidth="1"/>
    <col min="1353" max="1353" width="2.875" style="163" customWidth="1"/>
    <col min="1354" max="1354" width="3.625" style="163" customWidth="1"/>
    <col min="1355" max="1536" width="9" style="163"/>
    <col min="1537" max="1537" width="1" style="163" customWidth="1"/>
    <col min="1538" max="1538" width="4.625" style="163" customWidth="1"/>
    <col min="1539" max="1539" width="2.125" style="163" customWidth="1"/>
    <col min="1540" max="1540" width="6.5" style="163" customWidth="1"/>
    <col min="1541" max="1541" width="1.875" style="163" customWidth="1"/>
    <col min="1542" max="1542" width="7.625" style="163" customWidth="1"/>
    <col min="1543" max="1543" width="4.625" style="163" customWidth="1"/>
    <col min="1544" max="1544" width="10.625" style="163" customWidth="1"/>
    <col min="1545" max="1545" width="7.625" style="163" customWidth="1"/>
    <col min="1546" max="1546" width="3.375" style="163" customWidth="1"/>
    <col min="1547" max="1547" width="12.625" style="163" customWidth="1"/>
    <col min="1548" max="1548" width="13.25" style="163" customWidth="1"/>
    <col min="1549" max="1550" width="8.5" style="163" customWidth="1"/>
    <col min="1551" max="1553" width="5.875" style="163" customWidth="1"/>
    <col min="1554" max="1554" width="1.375" style="163" customWidth="1"/>
    <col min="1555" max="1556" width="18.125" style="163" customWidth="1"/>
    <col min="1557" max="1564" width="5.625" style="163" customWidth="1"/>
    <col min="1565" max="1593" width="3.75" style="163" customWidth="1"/>
    <col min="1594" max="1601" width="4.75" style="163" customWidth="1"/>
    <col min="1602" max="1602" width="6.5" style="163" customWidth="1"/>
    <col min="1603" max="1607" width="3.75" style="163" customWidth="1"/>
    <col min="1608" max="1608" width="4" style="163" customWidth="1"/>
    <col min="1609" max="1609" width="2.875" style="163" customWidth="1"/>
    <col min="1610" max="1610" width="3.625" style="163" customWidth="1"/>
    <col min="1611" max="1792" width="9" style="163"/>
    <col min="1793" max="1793" width="1" style="163" customWidth="1"/>
    <col min="1794" max="1794" width="4.625" style="163" customWidth="1"/>
    <col min="1795" max="1795" width="2.125" style="163" customWidth="1"/>
    <col min="1796" max="1796" width="6.5" style="163" customWidth="1"/>
    <col min="1797" max="1797" width="1.875" style="163" customWidth="1"/>
    <col min="1798" max="1798" width="7.625" style="163" customWidth="1"/>
    <col min="1799" max="1799" width="4.625" style="163" customWidth="1"/>
    <col min="1800" max="1800" width="10.625" style="163" customWidth="1"/>
    <col min="1801" max="1801" width="7.625" style="163" customWidth="1"/>
    <col min="1802" max="1802" width="3.375" style="163" customWidth="1"/>
    <col min="1803" max="1803" width="12.625" style="163" customWidth="1"/>
    <col min="1804" max="1804" width="13.25" style="163" customWidth="1"/>
    <col min="1805" max="1806" width="8.5" style="163" customWidth="1"/>
    <col min="1807" max="1809" width="5.875" style="163" customWidth="1"/>
    <col min="1810" max="1810" width="1.375" style="163" customWidth="1"/>
    <col min="1811" max="1812" width="18.125" style="163" customWidth="1"/>
    <col min="1813" max="1820" width="5.625" style="163" customWidth="1"/>
    <col min="1821" max="1849" width="3.75" style="163" customWidth="1"/>
    <col min="1850" max="1857" width="4.75" style="163" customWidth="1"/>
    <col min="1858" max="1858" width="6.5" style="163" customWidth="1"/>
    <col min="1859" max="1863" width="3.75" style="163" customWidth="1"/>
    <col min="1864" max="1864" width="4" style="163" customWidth="1"/>
    <col min="1865" max="1865" width="2.875" style="163" customWidth="1"/>
    <col min="1866" max="1866" width="3.625" style="163" customWidth="1"/>
    <col min="1867" max="2048" width="9" style="163"/>
    <col min="2049" max="2049" width="1" style="163" customWidth="1"/>
    <col min="2050" max="2050" width="4.625" style="163" customWidth="1"/>
    <col min="2051" max="2051" width="2.125" style="163" customWidth="1"/>
    <col min="2052" max="2052" width="6.5" style="163" customWidth="1"/>
    <col min="2053" max="2053" width="1.875" style="163" customWidth="1"/>
    <col min="2054" max="2054" width="7.625" style="163" customWidth="1"/>
    <col min="2055" max="2055" width="4.625" style="163" customWidth="1"/>
    <col min="2056" max="2056" width="10.625" style="163" customWidth="1"/>
    <col min="2057" max="2057" width="7.625" style="163" customWidth="1"/>
    <col min="2058" max="2058" width="3.375" style="163" customWidth="1"/>
    <col min="2059" max="2059" width="12.625" style="163" customWidth="1"/>
    <col min="2060" max="2060" width="13.25" style="163" customWidth="1"/>
    <col min="2061" max="2062" width="8.5" style="163" customWidth="1"/>
    <col min="2063" max="2065" width="5.875" style="163" customWidth="1"/>
    <col min="2066" max="2066" width="1.375" style="163" customWidth="1"/>
    <col min="2067" max="2068" width="18.125" style="163" customWidth="1"/>
    <col min="2069" max="2076" width="5.625" style="163" customWidth="1"/>
    <col min="2077" max="2105" width="3.75" style="163" customWidth="1"/>
    <col min="2106" max="2113" width="4.75" style="163" customWidth="1"/>
    <col min="2114" max="2114" width="6.5" style="163" customWidth="1"/>
    <col min="2115" max="2119" width="3.75" style="163" customWidth="1"/>
    <col min="2120" max="2120" width="4" style="163" customWidth="1"/>
    <col min="2121" max="2121" width="2.875" style="163" customWidth="1"/>
    <col min="2122" max="2122" width="3.625" style="163" customWidth="1"/>
    <col min="2123" max="2304" width="9" style="163"/>
    <col min="2305" max="2305" width="1" style="163" customWidth="1"/>
    <col min="2306" max="2306" width="4.625" style="163" customWidth="1"/>
    <col min="2307" max="2307" width="2.125" style="163" customWidth="1"/>
    <col min="2308" max="2308" width="6.5" style="163" customWidth="1"/>
    <col min="2309" max="2309" width="1.875" style="163" customWidth="1"/>
    <col min="2310" max="2310" width="7.625" style="163" customWidth="1"/>
    <col min="2311" max="2311" width="4.625" style="163" customWidth="1"/>
    <col min="2312" max="2312" width="10.625" style="163" customWidth="1"/>
    <col min="2313" max="2313" width="7.625" style="163" customWidth="1"/>
    <col min="2314" max="2314" width="3.375" style="163" customWidth="1"/>
    <col min="2315" max="2315" width="12.625" style="163" customWidth="1"/>
    <col min="2316" max="2316" width="13.25" style="163" customWidth="1"/>
    <col min="2317" max="2318" width="8.5" style="163" customWidth="1"/>
    <col min="2319" max="2321" width="5.875" style="163" customWidth="1"/>
    <col min="2322" max="2322" width="1.375" style="163" customWidth="1"/>
    <col min="2323" max="2324" width="18.125" style="163" customWidth="1"/>
    <col min="2325" max="2332" width="5.625" style="163" customWidth="1"/>
    <col min="2333" max="2361" width="3.75" style="163" customWidth="1"/>
    <col min="2362" max="2369" width="4.75" style="163" customWidth="1"/>
    <col min="2370" max="2370" width="6.5" style="163" customWidth="1"/>
    <col min="2371" max="2375" width="3.75" style="163" customWidth="1"/>
    <col min="2376" max="2376" width="4" style="163" customWidth="1"/>
    <col min="2377" max="2377" width="2.875" style="163" customWidth="1"/>
    <col min="2378" max="2378" width="3.625" style="163" customWidth="1"/>
    <col min="2379" max="2560" width="9" style="163"/>
    <col min="2561" max="2561" width="1" style="163" customWidth="1"/>
    <col min="2562" max="2562" width="4.625" style="163" customWidth="1"/>
    <col min="2563" max="2563" width="2.125" style="163" customWidth="1"/>
    <col min="2564" max="2564" width="6.5" style="163" customWidth="1"/>
    <col min="2565" max="2565" width="1.875" style="163" customWidth="1"/>
    <col min="2566" max="2566" width="7.625" style="163" customWidth="1"/>
    <col min="2567" max="2567" width="4.625" style="163" customWidth="1"/>
    <col min="2568" max="2568" width="10.625" style="163" customWidth="1"/>
    <col min="2569" max="2569" width="7.625" style="163" customWidth="1"/>
    <col min="2570" max="2570" width="3.375" style="163" customWidth="1"/>
    <col min="2571" max="2571" width="12.625" style="163" customWidth="1"/>
    <col min="2572" max="2572" width="13.25" style="163" customWidth="1"/>
    <col min="2573" max="2574" width="8.5" style="163" customWidth="1"/>
    <col min="2575" max="2577" width="5.875" style="163" customWidth="1"/>
    <col min="2578" max="2578" width="1.375" style="163" customWidth="1"/>
    <col min="2579" max="2580" width="18.125" style="163" customWidth="1"/>
    <col min="2581" max="2588" width="5.625" style="163" customWidth="1"/>
    <col min="2589" max="2617" width="3.75" style="163" customWidth="1"/>
    <col min="2618" max="2625" width="4.75" style="163" customWidth="1"/>
    <col min="2626" max="2626" width="6.5" style="163" customWidth="1"/>
    <col min="2627" max="2631" width="3.75" style="163" customWidth="1"/>
    <col min="2632" max="2632" width="4" style="163" customWidth="1"/>
    <col min="2633" max="2633" width="2.875" style="163" customWidth="1"/>
    <col min="2634" max="2634" width="3.625" style="163" customWidth="1"/>
    <col min="2635" max="2816" width="9" style="163"/>
    <col min="2817" max="2817" width="1" style="163" customWidth="1"/>
    <col min="2818" max="2818" width="4.625" style="163" customWidth="1"/>
    <col min="2819" max="2819" width="2.125" style="163" customWidth="1"/>
    <col min="2820" max="2820" width="6.5" style="163" customWidth="1"/>
    <col min="2821" max="2821" width="1.875" style="163" customWidth="1"/>
    <col min="2822" max="2822" width="7.625" style="163" customWidth="1"/>
    <col min="2823" max="2823" width="4.625" style="163" customWidth="1"/>
    <col min="2824" max="2824" width="10.625" style="163" customWidth="1"/>
    <col min="2825" max="2825" width="7.625" style="163" customWidth="1"/>
    <col min="2826" max="2826" width="3.375" style="163" customWidth="1"/>
    <col min="2827" max="2827" width="12.625" style="163" customWidth="1"/>
    <col min="2828" max="2828" width="13.25" style="163" customWidth="1"/>
    <col min="2829" max="2830" width="8.5" style="163" customWidth="1"/>
    <col min="2831" max="2833" width="5.875" style="163" customWidth="1"/>
    <col min="2834" max="2834" width="1.375" style="163" customWidth="1"/>
    <col min="2835" max="2836" width="18.125" style="163" customWidth="1"/>
    <col min="2837" max="2844" width="5.625" style="163" customWidth="1"/>
    <col min="2845" max="2873" width="3.75" style="163" customWidth="1"/>
    <col min="2874" max="2881" width="4.75" style="163" customWidth="1"/>
    <col min="2882" max="2882" width="6.5" style="163" customWidth="1"/>
    <col min="2883" max="2887" width="3.75" style="163" customWidth="1"/>
    <col min="2888" max="2888" width="4" style="163" customWidth="1"/>
    <col min="2889" max="2889" width="2.875" style="163" customWidth="1"/>
    <col min="2890" max="2890" width="3.625" style="163" customWidth="1"/>
    <col min="2891" max="3072" width="9" style="163"/>
    <col min="3073" max="3073" width="1" style="163" customWidth="1"/>
    <col min="3074" max="3074" width="4.625" style="163" customWidth="1"/>
    <col min="3075" max="3075" width="2.125" style="163" customWidth="1"/>
    <col min="3076" max="3076" width="6.5" style="163" customWidth="1"/>
    <col min="3077" max="3077" width="1.875" style="163" customWidth="1"/>
    <col min="3078" max="3078" width="7.625" style="163" customWidth="1"/>
    <col min="3079" max="3079" width="4.625" style="163" customWidth="1"/>
    <col min="3080" max="3080" width="10.625" style="163" customWidth="1"/>
    <col min="3081" max="3081" width="7.625" style="163" customWidth="1"/>
    <col min="3082" max="3082" width="3.375" style="163" customWidth="1"/>
    <col min="3083" max="3083" width="12.625" style="163" customWidth="1"/>
    <col min="3084" max="3084" width="13.25" style="163" customWidth="1"/>
    <col min="3085" max="3086" width="8.5" style="163" customWidth="1"/>
    <col min="3087" max="3089" width="5.875" style="163" customWidth="1"/>
    <col min="3090" max="3090" width="1.375" style="163" customWidth="1"/>
    <col min="3091" max="3092" width="18.125" style="163" customWidth="1"/>
    <col min="3093" max="3100" width="5.625" style="163" customWidth="1"/>
    <col min="3101" max="3129" width="3.75" style="163" customWidth="1"/>
    <col min="3130" max="3137" width="4.75" style="163" customWidth="1"/>
    <col min="3138" max="3138" width="6.5" style="163" customWidth="1"/>
    <col min="3139" max="3143" width="3.75" style="163" customWidth="1"/>
    <col min="3144" max="3144" width="4" style="163" customWidth="1"/>
    <col min="3145" max="3145" width="2.875" style="163" customWidth="1"/>
    <col min="3146" max="3146" width="3.625" style="163" customWidth="1"/>
    <col min="3147" max="3328" width="9" style="163"/>
    <col min="3329" max="3329" width="1" style="163" customWidth="1"/>
    <col min="3330" max="3330" width="4.625" style="163" customWidth="1"/>
    <col min="3331" max="3331" width="2.125" style="163" customWidth="1"/>
    <col min="3332" max="3332" width="6.5" style="163" customWidth="1"/>
    <col min="3333" max="3333" width="1.875" style="163" customWidth="1"/>
    <col min="3334" max="3334" width="7.625" style="163" customWidth="1"/>
    <col min="3335" max="3335" width="4.625" style="163" customWidth="1"/>
    <col min="3336" max="3336" width="10.625" style="163" customWidth="1"/>
    <col min="3337" max="3337" width="7.625" style="163" customWidth="1"/>
    <col min="3338" max="3338" width="3.375" style="163" customWidth="1"/>
    <col min="3339" max="3339" width="12.625" style="163" customWidth="1"/>
    <col min="3340" max="3340" width="13.25" style="163" customWidth="1"/>
    <col min="3341" max="3342" width="8.5" style="163" customWidth="1"/>
    <col min="3343" max="3345" width="5.875" style="163" customWidth="1"/>
    <col min="3346" max="3346" width="1.375" style="163" customWidth="1"/>
    <col min="3347" max="3348" width="18.125" style="163" customWidth="1"/>
    <col min="3349" max="3356" width="5.625" style="163" customWidth="1"/>
    <col min="3357" max="3385" width="3.75" style="163" customWidth="1"/>
    <col min="3386" max="3393" width="4.75" style="163" customWidth="1"/>
    <col min="3394" max="3394" width="6.5" style="163" customWidth="1"/>
    <col min="3395" max="3399" width="3.75" style="163" customWidth="1"/>
    <col min="3400" max="3400" width="4" style="163" customWidth="1"/>
    <col min="3401" max="3401" width="2.875" style="163" customWidth="1"/>
    <col min="3402" max="3402" width="3.625" style="163" customWidth="1"/>
    <col min="3403" max="3584" width="9" style="163"/>
    <col min="3585" max="3585" width="1" style="163" customWidth="1"/>
    <col min="3586" max="3586" width="4.625" style="163" customWidth="1"/>
    <col min="3587" max="3587" width="2.125" style="163" customWidth="1"/>
    <col min="3588" max="3588" width="6.5" style="163" customWidth="1"/>
    <col min="3589" max="3589" width="1.875" style="163" customWidth="1"/>
    <col min="3590" max="3590" width="7.625" style="163" customWidth="1"/>
    <col min="3591" max="3591" width="4.625" style="163" customWidth="1"/>
    <col min="3592" max="3592" width="10.625" style="163" customWidth="1"/>
    <col min="3593" max="3593" width="7.625" style="163" customWidth="1"/>
    <col min="3594" max="3594" width="3.375" style="163" customWidth="1"/>
    <col min="3595" max="3595" width="12.625" style="163" customWidth="1"/>
    <col min="3596" max="3596" width="13.25" style="163" customWidth="1"/>
    <col min="3597" max="3598" width="8.5" style="163" customWidth="1"/>
    <col min="3599" max="3601" width="5.875" style="163" customWidth="1"/>
    <col min="3602" max="3602" width="1.375" style="163" customWidth="1"/>
    <col min="3603" max="3604" width="18.125" style="163" customWidth="1"/>
    <col min="3605" max="3612" width="5.625" style="163" customWidth="1"/>
    <col min="3613" max="3641" width="3.75" style="163" customWidth="1"/>
    <col min="3642" max="3649" width="4.75" style="163" customWidth="1"/>
    <col min="3650" max="3650" width="6.5" style="163" customWidth="1"/>
    <col min="3651" max="3655" width="3.75" style="163" customWidth="1"/>
    <col min="3656" max="3656" width="4" style="163" customWidth="1"/>
    <col min="3657" max="3657" width="2.875" style="163" customWidth="1"/>
    <col min="3658" max="3658" width="3.625" style="163" customWidth="1"/>
    <col min="3659" max="3840" width="9" style="163"/>
    <col min="3841" max="3841" width="1" style="163" customWidth="1"/>
    <col min="3842" max="3842" width="4.625" style="163" customWidth="1"/>
    <col min="3843" max="3843" width="2.125" style="163" customWidth="1"/>
    <col min="3844" max="3844" width="6.5" style="163" customWidth="1"/>
    <col min="3845" max="3845" width="1.875" style="163" customWidth="1"/>
    <col min="3846" max="3846" width="7.625" style="163" customWidth="1"/>
    <col min="3847" max="3847" width="4.625" style="163" customWidth="1"/>
    <col min="3848" max="3848" width="10.625" style="163" customWidth="1"/>
    <col min="3849" max="3849" width="7.625" style="163" customWidth="1"/>
    <col min="3850" max="3850" width="3.375" style="163" customWidth="1"/>
    <col min="3851" max="3851" width="12.625" style="163" customWidth="1"/>
    <col min="3852" max="3852" width="13.25" style="163" customWidth="1"/>
    <col min="3853" max="3854" width="8.5" style="163" customWidth="1"/>
    <col min="3855" max="3857" width="5.875" style="163" customWidth="1"/>
    <col min="3858" max="3858" width="1.375" style="163" customWidth="1"/>
    <col min="3859" max="3860" width="18.125" style="163" customWidth="1"/>
    <col min="3861" max="3868" width="5.625" style="163" customWidth="1"/>
    <col min="3869" max="3897" width="3.75" style="163" customWidth="1"/>
    <col min="3898" max="3905" width="4.75" style="163" customWidth="1"/>
    <col min="3906" max="3906" width="6.5" style="163" customWidth="1"/>
    <col min="3907" max="3911" width="3.75" style="163" customWidth="1"/>
    <col min="3912" max="3912" width="4" style="163" customWidth="1"/>
    <col min="3913" max="3913" width="2.875" style="163" customWidth="1"/>
    <col min="3914" max="3914" width="3.625" style="163" customWidth="1"/>
    <col min="3915" max="4096" width="9" style="163"/>
    <col min="4097" max="4097" width="1" style="163" customWidth="1"/>
    <col min="4098" max="4098" width="4.625" style="163" customWidth="1"/>
    <col min="4099" max="4099" width="2.125" style="163" customWidth="1"/>
    <col min="4100" max="4100" width="6.5" style="163" customWidth="1"/>
    <col min="4101" max="4101" width="1.875" style="163" customWidth="1"/>
    <col min="4102" max="4102" width="7.625" style="163" customWidth="1"/>
    <col min="4103" max="4103" width="4.625" style="163" customWidth="1"/>
    <col min="4104" max="4104" width="10.625" style="163" customWidth="1"/>
    <col min="4105" max="4105" width="7.625" style="163" customWidth="1"/>
    <col min="4106" max="4106" width="3.375" style="163" customWidth="1"/>
    <col min="4107" max="4107" width="12.625" style="163" customWidth="1"/>
    <col min="4108" max="4108" width="13.25" style="163" customWidth="1"/>
    <col min="4109" max="4110" width="8.5" style="163" customWidth="1"/>
    <col min="4111" max="4113" width="5.875" style="163" customWidth="1"/>
    <col min="4114" max="4114" width="1.375" style="163" customWidth="1"/>
    <col min="4115" max="4116" width="18.125" style="163" customWidth="1"/>
    <col min="4117" max="4124" width="5.625" style="163" customWidth="1"/>
    <col min="4125" max="4153" width="3.75" style="163" customWidth="1"/>
    <col min="4154" max="4161" width="4.75" style="163" customWidth="1"/>
    <col min="4162" max="4162" width="6.5" style="163" customWidth="1"/>
    <col min="4163" max="4167" width="3.75" style="163" customWidth="1"/>
    <col min="4168" max="4168" width="4" style="163" customWidth="1"/>
    <col min="4169" max="4169" width="2.875" style="163" customWidth="1"/>
    <col min="4170" max="4170" width="3.625" style="163" customWidth="1"/>
    <col min="4171" max="4352" width="9" style="163"/>
    <col min="4353" max="4353" width="1" style="163" customWidth="1"/>
    <col min="4354" max="4354" width="4.625" style="163" customWidth="1"/>
    <col min="4355" max="4355" width="2.125" style="163" customWidth="1"/>
    <col min="4356" max="4356" width="6.5" style="163" customWidth="1"/>
    <col min="4357" max="4357" width="1.875" style="163" customWidth="1"/>
    <col min="4358" max="4358" width="7.625" style="163" customWidth="1"/>
    <col min="4359" max="4359" width="4.625" style="163" customWidth="1"/>
    <col min="4360" max="4360" width="10.625" style="163" customWidth="1"/>
    <col min="4361" max="4361" width="7.625" style="163" customWidth="1"/>
    <col min="4362" max="4362" width="3.375" style="163" customWidth="1"/>
    <col min="4363" max="4363" width="12.625" style="163" customWidth="1"/>
    <col min="4364" max="4364" width="13.25" style="163" customWidth="1"/>
    <col min="4365" max="4366" width="8.5" style="163" customWidth="1"/>
    <col min="4367" max="4369" width="5.875" style="163" customWidth="1"/>
    <col min="4370" max="4370" width="1.375" style="163" customWidth="1"/>
    <col min="4371" max="4372" width="18.125" style="163" customWidth="1"/>
    <col min="4373" max="4380" width="5.625" style="163" customWidth="1"/>
    <col min="4381" max="4409" width="3.75" style="163" customWidth="1"/>
    <col min="4410" max="4417" width="4.75" style="163" customWidth="1"/>
    <col min="4418" max="4418" width="6.5" style="163" customWidth="1"/>
    <col min="4419" max="4423" width="3.75" style="163" customWidth="1"/>
    <col min="4424" max="4424" width="4" style="163" customWidth="1"/>
    <col min="4425" max="4425" width="2.875" style="163" customWidth="1"/>
    <col min="4426" max="4426" width="3.625" style="163" customWidth="1"/>
    <col min="4427" max="4608" width="9" style="163"/>
    <col min="4609" max="4609" width="1" style="163" customWidth="1"/>
    <col min="4610" max="4610" width="4.625" style="163" customWidth="1"/>
    <col min="4611" max="4611" width="2.125" style="163" customWidth="1"/>
    <col min="4612" max="4612" width="6.5" style="163" customWidth="1"/>
    <col min="4613" max="4613" width="1.875" style="163" customWidth="1"/>
    <col min="4614" max="4614" width="7.625" style="163" customWidth="1"/>
    <col min="4615" max="4615" width="4.625" style="163" customWidth="1"/>
    <col min="4616" max="4616" width="10.625" style="163" customWidth="1"/>
    <col min="4617" max="4617" width="7.625" style="163" customWidth="1"/>
    <col min="4618" max="4618" width="3.375" style="163" customWidth="1"/>
    <col min="4619" max="4619" width="12.625" style="163" customWidth="1"/>
    <col min="4620" max="4620" width="13.25" style="163" customWidth="1"/>
    <col min="4621" max="4622" width="8.5" style="163" customWidth="1"/>
    <col min="4623" max="4625" width="5.875" style="163" customWidth="1"/>
    <col min="4626" max="4626" width="1.375" style="163" customWidth="1"/>
    <col min="4627" max="4628" width="18.125" style="163" customWidth="1"/>
    <col min="4629" max="4636" width="5.625" style="163" customWidth="1"/>
    <col min="4637" max="4665" width="3.75" style="163" customWidth="1"/>
    <col min="4666" max="4673" width="4.75" style="163" customWidth="1"/>
    <col min="4674" max="4674" width="6.5" style="163" customWidth="1"/>
    <col min="4675" max="4679" width="3.75" style="163" customWidth="1"/>
    <col min="4680" max="4680" width="4" style="163" customWidth="1"/>
    <col min="4681" max="4681" width="2.875" style="163" customWidth="1"/>
    <col min="4682" max="4682" width="3.625" style="163" customWidth="1"/>
    <col min="4683" max="4864" width="9" style="163"/>
    <col min="4865" max="4865" width="1" style="163" customWidth="1"/>
    <col min="4866" max="4866" width="4.625" style="163" customWidth="1"/>
    <col min="4867" max="4867" width="2.125" style="163" customWidth="1"/>
    <col min="4868" max="4868" width="6.5" style="163" customWidth="1"/>
    <col min="4869" max="4869" width="1.875" style="163" customWidth="1"/>
    <col min="4870" max="4870" width="7.625" style="163" customWidth="1"/>
    <col min="4871" max="4871" width="4.625" style="163" customWidth="1"/>
    <col min="4872" max="4872" width="10.625" style="163" customWidth="1"/>
    <col min="4873" max="4873" width="7.625" style="163" customWidth="1"/>
    <col min="4874" max="4874" width="3.375" style="163" customWidth="1"/>
    <col min="4875" max="4875" width="12.625" style="163" customWidth="1"/>
    <col min="4876" max="4876" width="13.25" style="163" customWidth="1"/>
    <col min="4877" max="4878" width="8.5" style="163" customWidth="1"/>
    <col min="4879" max="4881" width="5.875" style="163" customWidth="1"/>
    <col min="4882" max="4882" width="1.375" style="163" customWidth="1"/>
    <col min="4883" max="4884" width="18.125" style="163" customWidth="1"/>
    <col min="4885" max="4892" width="5.625" style="163" customWidth="1"/>
    <col min="4893" max="4921" width="3.75" style="163" customWidth="1"/>
    <col min="4922" max="4929" width="4.75" style="163" customWidth="1"/>
    <col min="4930" max="4930" width="6.5" style="163" customWidth="1"/>
    <col min="4931" max="4935" width="3.75" style="163" customWidth="1"/>
    <col min="4936" max="4936" width="4" style="163" customWidth="1"/>
    <col min="4937" max="4937" width="2.875" style="163" customWidth="1"/>
    <col min="4938" max="4938" width="3.625" style="163" customWidth="1"/>
    <col min="4939" max="5120" width="9" style="163"/>
    <col min="5121" max="5121" width="1" style="163" customWidth="1"/>
    <col min="5122" max="5122" width="4.625" style="163" customWidth="1"/>
    <col min="5123" max="5123" width="2.125" style="163" customWidth="1"/>
    <col min="5124" max="5124" width="6.5" style="163" customWidth="1"/>
    <col min="5125" max="5125" width="1.875" style="163" customWidth="1"/>
    <col min="5126" max="5126" width="7.625" style="163" customWidth="1"/>
    <col min="5127" max="5127" width="4.625" style="163" customWidth="1"/>
    <col min="5128" max="5128" width="10.625" style="163" customWidth="1"/>
    <col min="5129" max="5129" width="7.625" style="163" customWidth="1"/>
    <col min="5130" max="5130" width="3.375" style="163" customWidth="1"/>
    <col min="5131" max="5131" width="12.625" style="163" customWidth="1"/>
    <col min="5132" max="5132" width="13.25" style="163" customWidth="1"/>
    <col min="5133" max="5134" width="8.5" style="163" customWidth="1"/>
    <col min="5135" max="5137" width="5.875" style="163" customWidth="1"/>
    <col min="5138" max="5138" width="1.375" style="163" customWidth="1"/>
    <col min="5139" max="5140" width="18.125" style="163" customWidth="1"/>
    <col min="5141" max="5148" width="5.625" style="163" customWidth="1"/>
    <col min="5149" max="5177" width="3.75" style="163" customWidth="1"/>
    <col min="5178" max="5185" width="4.75" style="163" customWidth="1"/>
    <col min="5186" max="5186" width="6.5" style="163" customWidth="1"/>
    <col min="5187" max="5191" width="3.75" style="163" customWidth="1"/>
    <col min="5192" max="5192" width="4" style="163" customWidth="1"/>
    <col min="5193" max="5193" width="2.875" style="163" customWidth="1"/>
    <col min="5194" max="5194" width="3.625" style="163" customWidth="1"/>
    <col min="5195" max="5376" width="9" style="163"/>
    <col min="5377" max="5377" width="1" style="163" customWidth="1"/>
    <col min="5378" max="5378" width="4.625" style="163" customWidth="1"/>
    <col min="5379" max="5379" width="2.125" style="163" customWidth="1"/>
    <col min="5380" max="5380" width="6.5" style="163" customWidth="1"/>
    <col min="5381" max="5381" width="1.875" style="163" customWidth="1"/>
    <col min="5382" max="5382" width="7.625" style="163" customWidth="1"/>
    <col min="5383" max="5383" width="4.625" style="163" customWidth="1"/>
    <col min="5384" max="5384" width="10.625" style="163" customWidth="1"/>
    <col min="5385" max="5385" width="7.625" style="163" customWidth="1"/>
    <col min="5386" max="5386" width="3.375" style="163" customWidth="1"/>
    <col min="5387" max="5387" width="12.625" style="163" customWidth="1"/>
    <col min="5388" max="5388" width="13.25" style="163" customWidth="1"/>
    <col min="5389" max="5390" width="8.5" style="163" customWidth="1"/>
    <col min="5391" max="5393" width="5.875" style="163" customWidth="1"/>
    <col min="5394" max="5394" width="1.375" style="163" customWidth="1"/>
    <col min="5395" max="5396" width="18.125" style="163" customWidth="1"/>
    <col min="5397" max="5404" width="5.625" style="163" customWidth="1"/>
    <col min="5405" max="5433" width="3.75" style="163" customWidth="1"/>
    <col min="5434" max="5441" width="4.75" style="163" customWidth="1"/>
    <col min="5442" max="5442" width="6.5" style="163" customWidth="1"/>
    <col min="5443" max="5447" width="3.75" style="163" customWidth="1"/>
    <col min="5448" max="5448" width="4" style="163" customWidth="1"/>
    <col min="5449" max="5449" width="2.875" style="163" customWidth="1"/>
    <col min="5450" max="5450" width="3.625" style="163" customWidth="1"/>
    <col min="5451" max="5632" width="9" style="163"/>
    <col min="5633" max="5633" width="1" style="163" customWidth="1"/>
    <col min="5634" max="5634" width="4.625" style="163" customWidth="1"/>
    <col min="5635" max="5635" width="2.125" style="163" customWidth="1"/>
    <col min="5636" max="5636" width="6.5" style="163" customWidth="1"/>
    <col min="5637" max="5637" width="1.875" style="163" customWidth="1"/>
    <col min="5638" max="5638" width="7.625" style="163" customWidth="1"/>
    <col min="5639" max="5639" width="4.625" style="163" customWidth="1"/>
    <col min="5640" max="5640" width="10.625" style="163" customWidth="1"/>
    <col min="5641" max="5641" width="7.625" style="163" customWidth="1"/>
    <col min="5642" max="5642" width="3.375" style="163" customWidth="1"/>
    <col min="5643" max="5643" width="12.625" style="163" customWidth="1"/>
    <col min="5644" max="5644" width="13.25" style="163" customWidth="1"/>
    <col min="5645" max="5646" width="8.5" style="163" customWidth="1"/>
    <col min="5647" max="5649" width="5.875" style="163" customWidth="1"/>
    <col min="5650" max="5650" width="1.375" style="163" customWidth="1"/>
    <col min="5651" max="5652" width="18.125" style="163" customWidth="1"/>
    <col min="5653" max="5660" width="5.625" style="163" customWidth="1"/>
    <col min="5661" max="5689" width="3.75" style="163" customWidth="1"/>
    <col min="5690" max="5697" width="4.75" style="163" customWidth="1"/>
    <col min="5698" max="5698" width="6.5" style="163" customWidth="1"/>
    <col min="5699" max="5703" width="3.75" style="163" customWidth="1"/>
    <col min="5704" max="5704" width="4" style="163" customWidth="1"/>
    <col min="5705" max="5705" width="2.875" style="163" customWidth="1"/>
    <col min="5706" max="5706" width="3.625" style="163" customWidth="1"/>
    <col min="5707" max="5888" width="9" style="163"/>
    <col min="5889" max="5889" width="1" style="163" customWidth="1"/>
    <col min="5890" max="5890" width="4.625" style="163" customWidth="1"/>
    <col min="5891" max="5891" width="2.125" style="163" customWidth="1"/>
    <col min="5892" max="5892" width="6.5" style="163" customWidth="1"/>
    <col min="5893" max="5893" width="1.875" style="163" customWidth="1"/>
    <col min="5894" max="5894" width="7.625" style="163" customWidth="1"/>
    <col min="5895" max="5895" width="4.625" style="163" customWidth="1"/>
    <col min="5896" max="5896" width="10.625" style="163" customWidth="1"/>
    <col min="5897" max="5897" width="7.625" style="163" customWidth="1"/>
    <col min="5898" max="5898" width="3.375" style="163" customWidth="1"/>
    <col min="5899" max="5899" width="12.625" style="163" customWidth="1"/>
    <col min="5900" max="5900" width="13.25" style="163" customWidth="1"/>
    <col min="5901" max="5902" width="8.5" style="163" customWidth="1"/>
    <col min="5903" max="5905" width="5.875" style="163" customWidth="1"/>
    <col min="5906" max="5906" width="1.375" style="163" customWidth="1"/>
    <col min="5907" max="5908" width="18.125" style="163" customWidth="1"/>
    <col min="5909" max="5916" width="5.625" style="163" customWidth="1"/>
    <col min="5917" max="5945" width="3.75" style="163" customWidth="1"/>
    <col min="5946" max="5953" width="4.75" style="163" customWidth="1"/>
    <col min="5954" max="5954" width="6.5" style="163" customWidth="1"/>
    <col min="5955" max="5959" width="3.75" style="163" customWidth="1"/>
    <col min="5960" max="5960" width="4" style="163" customWidth="1"/>
    <col min="5961" max="5961" width="2.875" style="163" customWidth="1"/>
    <col min="5962" max="5962" width="3.625" style="163" customWidth="1"/>
    <col min="5963" max="6144" width="9" style="163"/>
    <col min="6145" max="6145" width="1" style="163" customWidth="1"/>
    <col min="6146" max="6146" width="4.625" style="163" customWidth="1"/>
    <col min="6147" max="6147" width="2.125" style="163" customWidth="1"/>
    <col min="6148" max="6148" width="6.5" style="163" customWidth="1"/>
    <col min="6149" max="6149" width="1.875" style="163" customWidth="1"/>
    <col min="6150" max="6150" width="7.625" style="163" customWidth="1"/>
    <col min="6151" max="6151" width="4.625" style="163" customWidth="1"/>
    <col min="6152" max="6152" width="10.625" style="163" customWidth="1"/>
    <col min="6153" max="6153" width="7.625" style="163" customWidth="1"/>
    <col min="6154" max="6154" width="3.375" style="163" customWidth="1"/>
    <col min="6155" max="6155" width="12.625" style="163" customWidth="1"/>
    <col min="6156" max="6156" width="13.25" style="163" customWidth="1"/>
    <col min="6157" max="6158" width="8.5" style="163" customWidth="1"/>
    <col min="6159" max="6161" width="5.875" style="163" customWidth="1"/>
    <col min="6162" max="6162" width="1.375" style="163" customWidth="1"/>
    <col min="6163" max="6164" width="18.125" style="163" customWidth="1"/>
    <col min="6165" max="6172" width="5.625" style="163" customWidth="1"/>
    <col min="6173" max="6201" width="3.75" style="163" customWidth="1"/>
    <col min="6202" max="6209" width="4.75" style="163" customWidth="1"/>
    <col min="6210" max="6210" width="6.5" style="163" customWidth="1"/>
    <col min="6211" max="6215" width="3.75" style="163" customWidth="1"/>
    <col min="6216" max="6216" width="4" style="163" customWidth="1"/>
    <col min="6217" max="6217" width="2.875" style="163" customWidth="1"/>
    <col min="6218" max="6218" width="3.625" style="163" customWidth="1"/>
    <col min="6219" max="6400" width="9" style="163"/>
    <col min="6401" max="6401" width="1" style="163" customWidth="1"/>
    <col min="6402" max="6402" width="4.625" style="163" customWidth="1"/>
    <col min="6403" max="6403" width="2.125" style="163" customWidth="1"/>
    <col min="6404" max="6404" width="6.5" style="163" customWidth="1"/>
    <col min="6405" max="6405" width="1.875" style="163" customWidth="1"/>
    <col min="6406" max="6406" width="7.625" style="163" customWidth="1"/>
    <col min="6407" max="6407" width="4.625" style="163" customWidth="1"/>
    <col min="6408" max="6408" width="10.625" style="163" customWidth="1"/>
    <col min="6409" max="6409" width="7.625" style="163" customWidth="1"/>
    <col min="6410" max="6410" width="3.375" style="163" customWidth="1"/>
    <col min="6411" max="6411" width="12.625" style="163" customWidth="1"/>
    <col min="6412" max="6412" width="13.25" style="163" customWidth="1"/>
    <col min="6413" max="6414" width="8.5" style="163" customWidth="1"/>
    <col min="6415" max="6417" width="5.875" style="163" customWidth="1"/>
    <col min="6418" max="6418" width="1.375" style="163" customWidth="1"/>
    <col min="6419" max="6420" width="18.125" style="163" customWidth="1"/>
    <col min="6421" max="6428" width="5.625" style="163" customWidth="1"/>
    <col min="6429" max="6457" width="3.75" style="163" customWidth="1"/>
    <col min="6458" max="6465" width="4.75" style="163" customWidth="1"/>
    <col min="6466" max="6466" width="6.5" style="163" customWidth="1"/>
    <col min="6467" max="6471" width="3.75" style="163" customWidth="1"/>
    <col min="6472" max="6472" width="4" style="163" customWidth="1"/>
    <col min="6473" max="6473" width="2.875" style="163" customWidth="1"/>
    <col min="6474" max="6474" width="3.625" style="163" customWidth="1"/>
    <col min="6475" max="6656" width="9" style="163"/>
    <col min="6657" max="6657" width="1" style="163" customWidth="1"/>
    <col min="6658" max="6658" width="4.625" style="163" customWidth="1"/>
    <col min="6659" max="6659" width="2.125" style="163" customWidth="1"/>
    <col min="6660" max="6660" width="6.5" style="163" customWidth="1"/>
    <col min="6661" max="6661" width="1.875" style="163" customWidth="1"/>
    <col min="6662" max="6662" width="7.625" style="163" customWidth="1"/>
    <col min="6663" max="6663" width="4.625" style="163" customWidth="1"/>
    <col min="6664" max="6664" width="10.625" style="163" customWidth="1"/>
    <col min="6665" max="6665" width="7.625" style="163" customWidth="1"/>
    <col min="6666" max="6666" width="3.375" style="163" customWidth="1"/>
    <col min="6667" max="6667" width="12.625" style="163" customWidth="1"/>
    <col min="6668" max="6668" width="13.25" style="163" customWidth="1"/>
    <col min="6669" max="6670" width="8.5" style="163" customWidth="1"/>
    <col min="6671" max="6673" width="5.875" style="163" customWidth="1"/>
    <col min="6674" max="6674" width="1.375" style="163" customWidth="1"/>
    <col min="6675" max="6676" width="18.125" style="163" customWidth="1"/>
    <col min="6677" max="6684" width="5.625" style="163" customWidth="1"/>
    <col min="6685" max="6713" width="3.75" style="163" customWidth="1"/>
    <col min="6714" max="6721" width="4.75" style="163" customWidth="1"/>
    <col min="6722" max="6722" width="6.5" style="163" customWidth="1"/>
    <col min="6723" max="6727" width="3.75" style="163" customWidth="1"/>
    <col min="6728" max="6728" width="4" style="163" customWidth="1"/>
    <col min="6729" max="6729" width="2.875" style="163" customWidth="1"/>
    <col min="6730" max="6730" width="3.625" style="163" customWidth="1"/>
    <col min="6731" max="6912" width="9" style="163"/>
    <col min="6913" max="6913" width="1" style="163" customWidth="1"/>
    <col min="6914" max="6914" width="4.625" style="163" customWidth="1"/>
    <col min="6915" max="6915" width="2.125" style="163" customWidth="1"/>
    <col min="6916" max="6916" width="6.5" style="163" customWidth="1"/>
    <col min="6917" max="6917" width="1.875" style="163" customWidth="1"/>
    <col min="6918" max="6918" width="7.625" style="163" customWidth="1"/>
    <col min="6919" max="6919" width="4.625" style="163" customWidth="1"/>
    <col min="6920" max="6920" width="10.625" style="163" customWidth="1"/>
    <col min="6921" max="6921" width="7.625" style="163" customWidth="1"/>
    <col min="6922" max="6922" width="3.375" style="163" customWidth="1"/>
    <col min="6923" max="6923" width="12.625" style="163" customWidth="1"/>
    <col min="6924" max="6924" width="13.25" style="163" customWidth="1"/>
    <col min="6925" max="6926" width="8.5" style="163" customWidth="1"/>
    <col min="6927" max="6929" width="5.875" style="163" customWidth="1"/>
    <col min="6930" max="6930" width="1.375" style="163" customWidth="1"/>
    <col min="6931" max="6932" width="18.125" style="163" customWidth="1"/>
    <col min="6933" max="6940" width="5.625" style="163" customWidth="1"/>
    <col min="6941" max="6969" width="3.75" style="163" customWidth="1"/>
    <col min="6970" max="6977" width="4.75" style="163" customWidth="1"/>
    <col min="6978" max="6978" width="6.5" style="163" customWidth="1"/>
    <col min="6979" max="6983" width="3.75" style="163" customWidth="1"/>
    <col min="6984" max="6984" width="4" style="163" customWidth="1"/>
    <col min="6985" max="6985" width="2.875" style="163" customWidth="1"/>
    <col min="6986" max="6986" width="3.625" style="163" customWidth="1"/>
    <col min="6987" max="7168" width="9" style="163"/>
    <col min="7169" max="7169" width="1" style="163" customWidth="1"/>
    <col min="7170" max="7170" width="4.625" style="163" customWidth="1"/>
    <col min="7171" max="7171" width="2.125" style="163" customWidth="1"/>
    <col min="7172" max="7172" width="6.5" style="163" customWidth="1"/>
    <col min="7173" max="7173" width="1.875" style="163" customWidth="1"/>
    <col min="7174" max="7174" width="7.625" style="163" customWidth="1"/>
    <col min="7175" max="7175" width="4.625" style="163" customWidth="1"/>
    <col min="7176" max="7176" width="10.625" style="163" customWidth="1"/>
    <col min="7177" max="7177" width="7.625" style="163" customWidth="1"/>
    <col min="7178" max="7178" width="3.375" style="163" customWidth="1"/>
    <col min="7179" max="7179" width="12.625" style="163" customWidth="1"/>
    <col min="7180" max="7180" width="13.25" style="163" customWidth="1"/>
    <col min="7181" max="7182" width="8.5" style="163" customWidth="1"/>
    <col min="7183" max="7185" width="5.875" style="163" customWidth="1"/>
    <col min="7186" max="7186" width="1.375" style="163" customWidth="1"/>
    <col min="7187" max="7188" width="18.125" style="163" customWidth="1"/>
    <col min="7189" max="7196" width="5.625" style="163" customWidth="1"/>
    <col min="7197" max="7225" width="3.75" style="163" customWidth="1"/>
    <col min="7226" max="7233" width="4.75" style="163" customWidth="1"/>
    <col min="7234" max="7234" width="6.5" style="163" customWidth="1"/>
    <col min="7235" max="7239" width="3.75" style="163" customWidth="1"/>
    <col min="7240" max="7240" width="4" style="163" customWidth="1"/>
    <col min="7241" max="7241" width="2.875" style="163" customWidth="1"/>
    <col min="7242" max="7242" width="3.625" style="163" customWidth="1"/>
    <col min="7243" max="7424" width="9" style="163"/>
    <col min="7425" max="7425" width="1" style="163" customWidth="1"/>
    <col min="7426" max="7426" width="4.625" style="163" customWidth="1"/>
    <col min="7427" max="7427" width="2.125" style="163" customWidth="1"/>
    <col min="7428" max="7428" width="6.5" style="163" customWidth="1"/>
    <col min="7429" max="7429" width="1.875" style="163" customWidth="1"/>
    <col min="7430" max="7430" width="7.625" style="163" customWidth="1"/>
    <col min="7431" max="7431" width="4.625" style="163" customWidth="1"/>
    <col min="7432" max="7432" width="10.625" style="163" customWidth="1"/>
    <col min="7433" max="7433" width="7.625" style="163" customWidth="1"/>
    <col min="7434" max="7434" width="3.375" style="163" customWidth="1"/>
    <col min="7435" max="7435" width="12.625" style="163" customWidth="1"/>
    <col min="7436" max="7436" width="13.25" style="163" customWidth="1"/>
    <col min="7437" max="7438" width="8.5" style="163" customWidth="1"/>
    <col min="7439" max="7441" width="5.875" style="163" customWidth="1"/>
    <col min="7442" max="7442" width="1.375" style="163" customWidth="1"/>
    <col min="7443" max="7444" width="18.125" style="163" customWidth="1"/>
    <col min="7445" max="7452" width="5.625" style="163" customWidth="1"/>
    <col min="7453" max="7481" width="3.75" style="163" customWidth="1"/>
    <col min="7482" max="7489" width="4.75" style="163" customWidth="1"/>
    <col min="7490" max="7490" width="6.5" style="163" customWidth="1"/>
    <col min="7491" max="7495" width="3.75" style="163" customWidth="1"/>
    <col min="7496" max="7496" width="4" style="163" customWidth="1"/>
    <col min="7497" max="7497" width="2.875" style="163" customWidth="1"/>
    <col min="7498" max="7498" width="3.625" style="163" customWidth="1"/>
    <col min="7499" max="7680" width="9" style="163"/>
    <col min="7681" max="7681" width="1" style="163" customWidth="1"/>
    <col min="7682" max="7682" width="4.625" style="163" customWidth="1"/>
    <col min="7683" max="7683" width="2.125" style="163" customWidth="1"/>
    <col min="7684" max="7684" width="6.5" style="163" customWidth="1"/>
    <col min="7685" max="7685" width="1.875" style="163" customWidth="1"/>
    <col min="7686" max="7686" width="7.625" style="163" customWidth="1"/>
    <col min="7687" max="7687" width="4.625" style="163" customWidth="1"/>
    <col min="7688" max="7688" width="10.625" style="163" customWidth="1"/>
    <col min="7689" max="7689" width="7.625" style="163" customWidth="1"/>
    <col min="7690" max="7690" width="3.375" style="163" customWidth="1"/>
    <col min="7691" max="7691" width="12.625" style="163" customWidth="1"/>
    <col min="7692" max="7692" width="13.25" style="163" customWidth="1"/>
    <col min="7693" max="7694" width="8.5" style="163" customWidth="1"/>
    <col min="7695" max="7697" width="5.875" style="163" customWidth="1"/>
    <col min="7698" max="7698" width="1.375" style="163" customWidth="1"/>
    <col min="7699" max="7700" width="18.125" style="163" customWidth="1"/>
    <col min="7701" max="7708" width="5.625" style="163" customWidth="1"/>
    <col min="7709" max="7737" width="3.75" style="163" customWidth="1"/>
    <col min="7738" max="7745" width="4.75" style="163" customWidth="1"/>
    <col min="7746" max="7746" width="6.5" style="163" customWidth="1"/>
    <col min="7747" max="7751" width="3.75" style="163" customWidth="1"/>
    <col min="7752" max="7752" width="4" style="163" customWidth="1"/>
    <col min="7753" max="7753" width="2.875" style="163" customWidth="1"/>
    <col min="7754" max="7754" width="3.625" style="163" customWidth="1"/>
    <col min="7755" max="7936" width="9" style="163"/>
    <col min="7937" max="7937" width="1" style="163" customWidth="1"/>
    <col min="7938" max="7938" width="4.625" style="163" customWidth="1"/>
    <col min="7939" max="7939" width="2.125" style="163" customWidth="1"/>
    <col min="7940" max="7940" width="6.5" style="163" customWidth="1"/>
    <col min="7941" max="7941" width="1.875" style="163" customWidth="1"/>
    <col min="7942" max="7942" width="7.625" style="163" customWidth="1"/>
    <col min="7943" max="7943" width="4.625" style="163" customWidth="1"/>
    <col min="7944" max="7944" width="10.625" style="163" customWidth="1"/>
    <col min="7945" max="7945" width="7.625" style="163" customWidth="1"/>
    <col min="7946" max="7946" width="3.375" style="163" customWidth="1"/>
    <col min="7947" max="7947" width="12.625" style="163" customWidth="1"/>
    <col min="7948" max="7948" width="13.25" style="163" customWidth="1"/>
    <col min="7949" max="7950" width="8.5" style="163" customWidth="1"/>
    <col min="7951" max="7953" width="5.875" style="163" customWidth="1"/>
    <col min="7954" max="7954" width="1.375" style="163" customWidth="1"/>
    <col min="7955" max="7956" width="18.125" style="163" customWidth="1"/>
    <col min="7957" max="7964" width="5.625" style="163" customWidth="1"/>
    <col min="7965" max="7993" width="3.75" style="163" customWidth="1"/>
    <col min="7994" max="8001" width="4.75" style="163" customWidth="1"/>
    <col min="8002" max="8002" width="6.5" style="163" customWidth="1"/>
    <col min="8003" max="8007" width="3.75" style="163" customWidth="1"/>
    <col min="8008" max="8008" width="4" style="163" customWidth="1"/>
    <col min="8009" max="8009" width="2.875" style="163" customWidth="1"/>
    <col min="8010" max="8010" width="3.625" style="163" customWidth="1"/>
    <col min="8011" max="8192" width="9" style="163"/>
    <col min="8193" max="8193" width="1" style="163" customWidth="1"/>
    <col min="8194" max="8194" width="4.625" style="163" customWidth="1"/>
    <col min="8195" max="8195" width="2.125" style="163" customWidth="1"/>
    <col min="8196" max="8196" width="6.5" style="163" customWidth="1"/>
    <col min="8197" max="8197" width="1.875" style="163" customWidth="1"/>
    <col min="8198" max="8198" width="7.625" style="163" customWidth="1"/>
    <col min="8199" max="8199" width="4.625" style="163" customWidth="1"/>
    <col min="8200" max="8200" width="10.625" style="163" customWidth="1"/>
    <col min="8201" max="8201" width="7.625" style="163" customWidth="1"/>
    <col min="8202" max="8202" width="3.375" style="163" customWidth="1"/>
    <col min="8203" max="8203" width="12.625" style="163" customWidth="1"/>
    <col min="8204" max="8204" width="13.25" style="163" customWidth="1"/>
    <col min="8205" max="8206" width="8.5" style="163" customWidth="1"/>
    <col min="8207" max="8209" width="5.875" style="163" customWidth="1"/>
    <col min="8210" max="8210" width="1.375" style="163" customWidth="1"/>
    <col min="8211" max="8212" width="18.125" style="163" customWidth="1"/>
    <col min="8213" max="8220" width="5.625" style="163" customWidth="1"/>
    <col min="8221" max="8249" width="3.75" style="163" customWidth="1"/>
    <col min="8250" max="8257" width="4.75" style="163" customWidth="1"/>
    <col min="8258" max="8258" width="6.5" style="163" customWidth="1"/>
    <col min="8259" max="8263" width="3.75" style="163" customWidth="1"/>
    <col min="8264" max="8264" width="4" style="163" customWidth="1"/>
    <col min="8265" max="8265" width="2.875" style="163" customWidth="1"/>
    <col min="8266" max="8266" width="3.625" style="163" customWidth="1"/>
    <col min="8267" max="8448" width="9" style="163"/>
    <col min="8449" max="8449" width="1" style="163" customWidth="1"/>
    <col min="8450" max="8450" width="4.625" style="163" customWidth="1"/>
    <col min="8451" max="8451" width="2.125" style="163" customWidth="1"/>
    <col min="8452" max="8452" width="6.5" style="163" customWidth="1"/>
    <col min="8453" max="8453" width="1.875" style="163" customWidth="1"/>
    <col min="8454" max="8454" width="7.625" style="163" customWidth="1"/>
    <col min="8455" max="8455" width="4.625" style="163" customWidth="1"/>
    <col min="8456" max="8456" width="10.625" style="163" customWidth="1"/>
    <col min="8457" max="8457" width="7.625" style="163" customWidth="1"/>
    <col min="8458" max="8458" width="3.375" style="163" customWidth="1"/>
    <col min="8459" max="8459" width="12.625" style="163" customWidth="1"/>
    <col min="8460" max="8460" width="13.25" style="163" customWidth="1"/>
    <col min="8461" max="8462" width="8.5" style="163" customWidth="1"/>
    <col min="8463" max="8465" width="5.875" style="163" customWidth="1"/>
    <col min="8466" max="8466" width="1.375" style="163" customWidth="1"/>
    <col min="8467" max="8468" width="18.125" style="163" customWidth="1"/>
    <col min="8469" max="8476" width="5.625" style="163" customWidth="1"/>
    <col min="8477" max="8505" width="3.75" style="163" customWidth="1"/>
    <col min="8506" max="8513" width="4.75" style="163" customWidth="1"/>
    <col min="8514" max="8514" width="6.5" style="163" customWidth="1"/>
    <col min="8515" max="8519" width="3.75" style="163" customWidth="1"/>
    <col min="8520" max="8520" width="4" style="163" customWidth="1"/>
    <col min="8521" max="8521" width="2.875" style="163" customWidth="1"/>
    <col min="8522" max="8522" width="3.625" style="163" customWidth="1"/>
    <col min="8523" max="8704" width="9" style="163"/>
    <col min="8705" max="8705" width="1" style="163" customWidth="1"/>
    <col min="8706" max="8706" width="4.625" style="163" customWidth="1"/>
    <col min="8707" max="8707" width="2.125" style="163" customWidth="1"/>
    <col min="8708" max="8708" width="6.5" style="163" customWidth="1"/>
    <col min="8709" max="8709" width="1.875" style="163" customWidth="1"/>
    <col min="8710" max="8710" width="7.625" style="163" customWidth="1"/>
    <col min="8711" max="8711" width="4.625" style="163" customWidth="1"/>
    <col min="8712" max="8712" width="10.625" style="163" customWidth="1"/>
    <col min="8713" max="8713" width="7.625" style="163" customWidth="1"/>
    <col min="8714" max="8714" width="3.375" style="163" customWidth="1"/>
    <col min="8715" max="8715" width="12.625" style="163" customWidth="1"/>
    <col min="8716" max="8716" width="13.25" style="163" customWidth="1"/>
    <col min="8717" max="8718" width="8.5" style="163" customWidth="1"/>
    <col min="8719" max="8721" width="5.875" style="163" customWidth="1"/>
    <col min="8722" max="8722" width="1.375" style="163" customWidth="1"/>
    <col min="8723" max="8724" width="18.125" style="163" customWidth="1"/>
    <col min="8725" max="8732" width="5.625" style="163" customWidth="1"/>
    <col min="8733" max="8761" width="3.75" style="163" customWidth="1"/>
    <col min="8762" max="8769" width="4.75" style="163" customWidth="1"/>
    <col min="8770" max="8770" width="6.5" style="163" customWidth="1"/>
    <col min="8771" max="8775" width="3.75" style="163" customWidth="1"/>
    <col min="8776" max="8776" width="4" style="163" customWidth="1"/>
    <col min="8777" max="8777" width="2.875" style="163" customWidth="1"/>
    <col min="8778" max="8778" width="3.625" style="163" customWidth="1"/>
    <col min="8779" max="8960" width="9" style="163"/>
    <col min="8961" max="8961" width="1" style="163" customWidth="1"/>
    <col min="8962" max="8962" width="4.625" style="163" customWidth="1"/>
    <col min="8963" max="8963" width="2.125" style="163" customWidth="1"/>
    <col min="8964" max="8964" width="6.5" style="163" customWidth="1"/>
    <col min="8965" max="8965" width="1.875" style="163" customWidth="1"/>
    <col min="8966" max="8966" width="7.625" style="163" customWidth="1"/>
    <col min="8967" max="8967" width="4.625" style="163" customWidth="1"/>
    <col min="8968" max="8968" width="10.625" style="163" customWidth="1"/>
    <col min="8969" max="8969" width="7.625" style="163" customWidth="1"/>
    <col min="8970" max="8970" width="3.375" style="163" customWidth="1"/>
    <col min="8971" max="8971" width="12.625" style="163" customWidth="1"/>
    <col min="8972" max="8972" width="13.25" style="163" customWidth="1"/>
    <col min="8973" max="8974" width="8.5" style="163" customWidth="1"/>
    <col min="8975" max="8977" width="5.875" style="163" customWidth="1"/>
    <col min="8978" max="8978" width="1.375" style="163" customWidth="1"/>
    <col min="8979" max="8980" width="18.125" style="163" customWidth="1"/>
    <col min="8981" max="8988" width="5.625" style="163" customWidth="1"/>
    <col min="8989" max="9017" width="3.75" style="163" customWidth="1"/>
    <col min="9018" max="9025" width="4.75" style="163" customWidth="1"/>
    <col min="9026" max="9026" width="6.5" style="163" customWidth="1"/>
    <col min="9027" max="9031" width="3.75" style="163" customWidth="1"/>
    <col min="9032" max="9032" width="4" style="163" customWidth="1"/>
    <col min="9033" max="9033" width="2.875" style="163" customWidth="1"/>
    <col min="9034" max="9034" width="3.625" style="163" customWidth="1"/>
    <col min="9035" max="9216" width="9" style="163"/>
    <col min="9217" max="9217" width="1" style="163" customWidth="1"/>
    <col min="9218" max="9218" width="4.625" style="163" customWidth="1"/>
    <col min="9219" max="9219" width="2.125" style="163" customWidth="1"/>
    <col min="9220" max="9220" width="6.5" style="163" customWidth="1"/>
    <col min="9221" max="9221" width="1.875" style="163" customWidth="1"/>
    <col min="9222" max="9222" width="7.625" style="163" customWidth="1"/>
    <col min="9223" max="9223" width="4.625" style="163" customWidth="1"/>
    <col min="9224" max="9224" width="10.625" style="163" customWidth="1"/>
    <col min="9225" max="9225" width="7.625" style="163" customWidth="1"/>
    <col min="9226" max="9226" width="3.375" style="163" customWidth="1"/>
    <col min="9227" max="9227" width="12.625" style="163" customWidth="1"/>
    <col min="9228" max="9228" width="13.25" style="163" customWidth="1"/>
    <col min="9229" max="9230" width="8.5" style="163" customWidth="1"/>
    <col min="9231" max="9233" width="5.875" style="163" customWidth="1"/>
    <col min="9234" max="9234" width="1.375" style="163" customWidth="1"/>
    <col min="9235" max="9236" width="18.125" style="163" customWidth="1"/>
    <col min="9237" max="9244" width="5.625" style="163" customWidth="1"/>
    <col min="9245" max="9273" width="3.75" style="163" customWidth="1"/>
    <col min="9274" max="9281" width="4.75" style="163" customWidth="1"/>
    <col min="9282" max="9282" width="6.5" style="163" customWidth="1"/>
    <col min="9283" max="9287" width="3.75" style="163" customWidth="1"/>
    <col min="9288" max="9288" width="4" style="163" customWidth="1"/>
    <col min="9289" max="9289" width="2.875" style="163" customWidth="1"/>
    <col min="9290" max="9290" width="3.625" style="163" customWidth="1"/>
    <col min="9291" max="9472" width="9" style="163"/>
    <col min="9473" max="9473" width="1" style="163" customWidth="1"/>
    <col min="9474" max="9474" width="4.625" style="163" customWidth="1"/>
    <col min="9475" max="9475" width="2.125" style="163" customWidth="1"/>
    <col min="9476" max="9476" width="6.5" style="163" customWidth="1"/>
    <col min="9477" max="9477" width="1.875" style="163" customWidth="1"/>
    <col min="9478" max="9478" width="7.625" style="163" customWidth="1"/>
    <col min="9479" max="9479" width="4.625" style="163" customWidth="1"/>
    <col min="9480" max="9480" width="10.625" style="163" customWidth="1"/>
    <col min="9481" max="9481" width="7.625" style="163" customWidth="1"/>
    <col min="9482" max="9482" width="3.375" style="163" customWidth="1"/>
    <col min="9483" max="9483" width="12.625" style="163" customWidth="1"/>
    <col min="9484" max="9484" width="13.25" style="163" customWidth="1"/>
    <col min="9485" max="9486" width="8.5" style="163" customWidth="1"/>
    <col min="9487" max="9489" width="5.875" style="163" customWidth="1"/>
    <col min="9490" max="9490" width="1.375" style="163" customWidth="1"/>
    <col min="9491" max="9492" width="18.125" style="163" customWidth="1"/>
    <col min="9493" max="9500" width="5.625" style="163" customWidth="1"/>
    <col min="9501" max="9529" width="3.75" style="163" customWidth="1"/>
    <col min="9530" max="9537" width="4.75" style="163" customWidth="1"/>
    <col min="9538" max="9538" width="6.5" style="163" customWidth="1"/>
    <col min="9539" max="9543" width="3.75" style="163" customWidth="1"/>
    <col min="9544" max="9544" width="4" style="163" customWidth="1"/>
    <col min="9545" max="9545" width="2.875" style="163" customWidth="1"/>
    <col min="9546" max="9546" width="3.625" style="163" customWidth="1"/>
    <col min="9547" max="9728" width="9" style="163"/>
    <col min="9729" max="9729" width="1" style="163" customWidth="1"/>
    <col min="9730" max="9730" width="4.625" style="163" customWidth="1"/>
    <col min="9731" max="9731" width="2.125" style="163" customWidth="1"/>
    <col min="9732" max="9732" width="6.5" style="163" customWidth="1"/>
    <col min="9733" max="9733" width="1.875" style="163" customWidth="1"/>
    <col min="9734" max="9734" width="7.625" style="163" customWidth="1"/>
    <col min="9735" max="9735" width="4.625" style="163" customWidth="1"/>
    <col min="9736" max="9736" width="10.625" style="163" customWidth="1"/>
    <col min="9737" max="9737" width="7.625" style="163" customWidth="1"/>
    <col min="9738" max="9738" width="3.375" style="163" customWidth="1"/>
    <col min="9739" max="9739" width="12.625" style="163" customWidth="1"/>
    <col min="9740" max="9740" width="13.25" style="163" customWidth="1"/>
    <col min="9741" max="9742" width="8.5" style="163" customWidth="1"/>
    <col min="9743" max="9745" width="5.875" style="163" customWidth="1"/>
    <col min="9746" max="9746" width="1.375" style="163" customWidth="1"/>
    <col min="9747" max="9748" width="18.125" style="163" customWidth="1"/>
    <col min="9749" max="9756" width="5.625" style="163" customWidth="1"/>
    <col min="9757" max="9785" width="3.75" style="163" customWidth="1"/>
    <col min="9786" max="9793" width="4.75" style="163" customWidth="1"/>
    <col min="9794" max="9794" width="6.5" style="163" customWidth="1"/>
    <col min="9795" max="9799" width="3.75" style="163" customWidth="1"/>
    <col min="9800" max="9800" width="4" style="163" customWidth="1"/>
    <col min="9801" max="9801" width="2.875" style="163" customWidth="1"/>
    <col min="9802" max="9802" width="3.625" style="163" customWidth="1"/>
    <col min="9803" max="9984" width="9" style="163"/>
    <col min="9985" max="9985" width="1" style="163" customWidth="1"/>
    <col min="9986" max="9986" width="4.625" style="163" customWidth="1"/>
    <col min="9987" max="9987" width="2.125" style="163" customWidth="1"/>
    <col min="9988" max="9988" width="6.5" style="163" customWidth="1"/>
    <col min="9989" max="9989" width="1.875" style="163" customWidth="1"/>
    <col min="9990" max="9990" width="7.625" style="163" customWidth="1"/>
    <col min="9991" max="9991" width="4.625" style="163" customWidth="1"/>
    <col min="9992" max="9992" width="10.625" style="163" customWidth="1"/>
    <col min="9993" max="9993" width="7.625" style="163" customWidth="1"/>
    <col min="9994" max="9994" width="3.375" style="163" customWidth="1"/>
    <col min="9995" max="9995" width="12.625" style="163" customWidth="1"/>
    <col min="9996" max="9996" width="13.25" style="163" customWidth="1"/>
    <col min="9997" max="9998" width="8.5" style="163" customWidth="1"/>
    <col min="9999" max="10001" width="5.875" style="163" customWidth="1"/>
    <col min="10002" max="10002" width="1.375" style="163" customWidth="1"/>
    <col min="10003" max="10004" width="18.125" style="163" customWidth="1"/>
    <col min="10005" max="10012" width="5.625" style="163" customWidth="1"/>
    <col min="10013" max="10041" width="3.75" style="163" customWidth="1"/>
    <col min="10042" max="10049" width="4.75" style="163" customWidth="1"/>
    <col min="10050" max="10050" width="6.5" style="163" customWidth="1"/>
    <col min="10051" max="10055" width="3.75" style="163" customWidth="1"/>
    <col min="10056" max="10056" width="4" style="163" customWidth="1"/>
    <col min="10057" max="10057" width="2.875" style="163" customWidth="1"/>
    <col min="10058" max="10058" width="3.625" style="163" customWidth="1"/>
    <col min="10059" max="10240" width="9" style="163"/>
    <col min="10241" max="10241" width="1" style="163" customWidth="1"/>
    <col min="10242" max="10242" width="4.625" style="163" customWidth="1"/>
    <col min="10243" max="10243" width="2.125" style="163" customWidth="1"/>
    <col min="10244" max="10244" width="6.5" style="163" customWidth="1"/>
    <col min="10245" max="10245" width="1.875" style="163" customWidth="1"/>
    <col min="10246" max="10246" width="7.625" style="163" customWidth="1"/>
    <col min="10247" max="10247" width="4.625" style="163" customWidth="1"/>
    <col min="10248" max="10248" width="10.625" style="163" customWidth="1"/>
    <col min="10249" max="10249" width="7.625" style="163" customWidth="1"/>
    <col min="10250" max="10250" width="3.375" style="163" customWidth="1"/>
    <col min="10251" max="10251" width="12.625" style="163" customWidth="1"/>
    <col min="10252" max="10252" width="13.25" style="163" customWidth="1"/>
    <col min="10253" max="10254" width="8.5" style="163" customWidth="1"/>
    <col min="10255" max="10257" width="5.875" style="163" customWidth="1"/>
    <col min="10258" max="10258" width="1.375" style="163" customWidth="1"/>
    <col min="10259" max="10260" width="18.125" style="163" customWidth="1"/>
    <col min="10261" max="10268" width="5.625" style="163" customWidth="1"/>
    <col min="10269" max="10297" width="3.75" style="163" customWidth="1"/>
    <col min="10298" max="10305" width="4.75" style="163" customWidth="1"/>
    <col min="10306" max="10306" width="6.5" style="163" customWidth="1"/>
    <col min="10307" max="10311" width="3.75" style="163" customWidth="1"/>
    <col min="10312" max="10312" width="4" style="163" customWidth="1"/>
    <col min="10313" max="10313" width="2.875" style="163" customWidth="1"/>
    <col min="10314" max="10314" width="3.625" style="163" customWidth="1"/>
    <col min="10315" max="10496" width="9" style="163"/>
    <col min="10497" max="10497" width="1" style="163" customWidth="1"/>
    <col min="10498" max="10498" width="4.625" style="163" customWidth="1"/>
    <col min="10499" max="10499" width="2.125" style="163" customWidth="1"/>
    <col min="10500" max="10500" width="6.5" style="163" customWidth="1"/>
    <col min="10501" max="10501" width="1.875" style="163" customWidth="1"/>
    <col min="10502" max="10502" width="7.625" style="163" customWidth="1"/>
    <col min="10503" max="10503" width="4.625" style="163" customWidth="1"/>
    <col min="10504" max="10504" width="10.625" style="163" customWidth="1"/>
    <col min="10505" max="10505" width="7.625" style="163" customWidth="1"/>
    <col min="10506" max="10506" width="3.375" style="163" customWidth="1"/>
    <col min="10507" max="10507" width="12.625" style="163" customWidth="1"/>
    <col min="10508" max="10508" width="13.25" style="163" customWidth="1"/>
    <col min="10509" max="10510" width="8.5" style="163" customWidth="1"/>
    <col min="10511" max="10513" width="5.875" style="163" customWidth="1"/>
    <col min="10514" max="10514" width="1.375" style="163" customWidth="1"/>
    <col min="10515" max="10516" width="18.125" style="163" customWidth="1"/>
    <col min="10517" max="10524" width="5.625" style="163" customWidth="1"/>
    <col min="10525" max="10553" width="3.75" style="163" customWidth="1"/>
    <col min="10554" max="10561" width="4.75" style="163" customWidth="1"/>
    <col min="10562" max="10562" width="6.5" style="163" customWidth="1"/>
    <col min="10563" max="10567" width="3.75" style="163" customWidth="1"/>
    <col min="10568" max="10568" width="4" style="163" customWidth="1"/>
    <col min="10569" max="10569" width="2.875" style="163" customWidth="1"/>
    <col min="10570" max="10570" width="3.625" style="163" customWidth="1"/>
    <col min="10571" max="10752" width="9" style="163"/>
    <col min="10753" max="10753" width="1" style="163" customWidth="1"/>
    <col min="10754" max="10754" width="4.625" style="163" customWidth="1"/>
    <col min="10755" max="10755" width="2.125" style="163" customWidth="1"/>
    <col min="10756" max="10756" width="6.5" style="163" customWidth="1"/>
    <col min="10757" max="10757" width="1.875" style="163" customWidth="1"/>
    <col min="10758" max="10758" width="7.625" style="163" customWidth="1"/>
    <col min="10759" max="10759" width="4.625" style="163" customWidth="1"/>
    <col min="10760" max="10760" width="10.625" style="163" customWidth="1"/>
    <col min="10761" max="10761" width="7.625" style="163" customWidth="1"/>
    <col min="10762" max="10762" width="3.375" style="163" customWidth="1"/>
    <col min="10763" max="10763" width="12.625" style="163" customWidth="1"/>
    <col min="10764" max="10764" width="13.25" style="163" customWidth="1"/>
    <col min="10765" max="10766" width="8.5" style="163" customWidth="1"/>
    <col min="10767" max="10769" width="5.875" style="163" customWidth="1"/>
    <col min="10770" max="10770" width="1.375" style="163" customWidth="1"/>
    <col min="10771" max="10772" width="18.125" style="163" customWidth="1"/>
    <col min="10773" max="10780" width="5.625" style="163" customWidth="1"/>
    <col min="10781" max="10809" width="3.75" style="163" customWidth="1"/>
    <col min="10810" max="10817" width="4.75" style="163" customWidth="1"/>
    <col min="10818" max="10818" width="6.5" style="163" customWidth="1"/>
    <col min="10819" max="10823" width="3.75" style="163" customWidth="1"/>
    <col min="10824" max="10824" width="4" style="163" customWidth="1"/>
    <col min="10825" max="10825" width="2.875" style="163" customWidth="1"/>
    <col min="10826" max="10826" width="3.625" style="163" customWidth="1"/>
    <col min="10827" max="11008" width="9" style="163"/>
    <col min="11009" max="11009" width="1" style="163" customWidth="1"/>
    <col min="11010" max="11010" width="4.625" style="163" customWidth="1"/>
    <col min="11011" max="11011" width="2.125" style="163" customWidth="1"/>
    <col min="11012" max="11012" width="6.5" style="163" customWidth="1"/>
    <col min="11013" max="11013" width="1.875" style="163" customWidth="1"/>
    <col min="11014" max="11014" width="7.625" style="163" customWidth="1"/>
    <col min="11015" max="11015" width="4.625" style="163" customWidth="1"/>
    <col min="11016" max="11016" width="10.625" style="163" customWidth="1"/>
    <col min="11017" max="11017" width="7.625" style="163" customWidth="1"/>
    <col min="11018" max="11018" width="3.375" style="163" customWidth="1"/>
    <col min="11019" max="11019" width="12.625" style="163" customWidth="1"/>
    <col min="11020" max="11020" width="13.25" style="163" customWidth="1"/>
    <col min="11021" max="11022" width="8.5" style="163" customWidth="1"/>
    <col min="11023" max="11025" width="5.875" style="163" customWidth="1"/>
    <col min="11026" max="11026" width="1.375" style="163" customWidth="1"/>
    <col min="11027" max="11028" width="18.125" style="163" customWidth="1"/>
    <col min="11029" max="11036" width="5.625" style="163" customWidth="1"/>
    <col min="11037" max="11065" width="3.75" style="163" customWidth="1"/>
    <col min="11066" max="11073" width="4.75" style="163" customWidth="1"/>
    <col min="11074" max="11074" width="6.5" style="163" customWidth="1"/>
    <col min="11075" max="11079" width="3.75" style="163" customWidth="1"/>
    <col min="11080" max="11080" width="4" style="163" customWidth="1"/>
    <col min="11081" max="11081" width="2.875" style="163" customWidth="1"/>
    <col min="11082" max="11082" width="3.625" style="163" customWidth="1"/>
    <col min="11083" max="11264" width="9" style="163"/>
    <col min="11265" max="11265" width="1" style="163" customWidth="1"/>
    <col min="11266" max="11266" width="4.625" style="163" customWidth="1"/>
    <col min="11267" max="11267" width="2.125" style="163" customWidth="1"/>
    <col min="11268" max="11268" width="6.5" style="163" customWidth="1"/>
    <col min="11269" max="11269" width="1.875" style="163" customWidth="1"/>
    <col min="11270" max="11270" width="7.625" style="163" customWidth="1"/>
    <col min="11271" max="11271" width="4.625" style="163" customWidth="1"/>
    <col min="11272" max="11272" width="10.625" style="163" customWidth="1"/>
    <col min="11273" max="11273" width="7.625" style="163" customWidth="1"/>
    <col min="11274" max="11274" width="3.375" style="163" customWidth="1"/>
    <col min="11275" max="11275" width="12.625" style="163" customWidth="1"/>
    <col min="11276" max="11276" width="13.25" style="163" customWidth="1"/>
    <col min="11277" max="11278" width="8.5" style="163" customWidth="1"/>
    <col min="11279" max="11281" width="5.875" style="163" customWidth="1"/>
    <col min="11282" max="11282" width="1.375" style="163" customWidth="1"/>
    <col min="11283" max="11284" width="18.125" style="163" customWidth="1"/>
    <col min="11285" max="11292" width="5.625" style="163" customWidth="1"/>
    <col min="11293" max="11321" width="3.75" style="163" customWidth="1"/>
    <col min="11322" max="11329" width="4.75" style="163" customWidth="1"/>
    <col min="11330" max="11330" width="6.5" style="163" customWidth="1"/>
    <col min="11331" max="11335" width="3.75" style="163" customWidth="1"/>
    <col min="11336" max="11336" width="4" style="163" customWidth="1"/>
    <col min="11337" max="11337" width="2.875" style="163" customWidth="1"/>
    <col min="11338" max="11338" width="3.625" style="163" customWidth="1"/>
    <col min="11339" max="11520" width="9" style="163"/>
    <col min="11521" max="11521" width="1" style="163" customWidth="1"/>
    <col min="11522" max="11522" width="4.625" style="163" customWidth="1"/>
    <col min="11523" max="11523" width="2.125" style="163" customWidth="1"/>
    <col min="11524" max="11524" width="6.5" style="163" customWidth="1"/>
    <col min="11525" max="11525" width="1.875" style="163" customWidth="1"/>
    <col min="11526" max="11526" width="7.625" style="163" customWidth="1"/>
    <col min="11527" max="11527" width="4.625" style="163" customWidth="1"/>
    <col min="11528" max="11528" width="10.625" style="163" customWidth="1"/>
    <col min="11529" max="11529" width="7.625" style="163" customWidth="1"/>
    <col min="11530" max="11530" width="3.375" style="163" customWidth="1"/>
    <col min="11531" max="11531" width="12.625" style="163" customWidth="1"/>
    <col min="11532" max="11532" width="13.25" style="163" customWidth="1"/>
    <col min="11533" max="11534" width="8.5" style="163" customWidth="1"/>
    <col min="11535" max="11537" width="5.875" style="163" customWidth="1"/>
    <col min="11538" max="11538" width="1.375" style="163" customWidth="1"/>
    <col min="11539" max="11540" width="18.125" style="163" customWidth="1"/>
    <col min="11541" max="11548" width="5.625" style="163" customWidth="1"/>
    <col min="11549" max="11577" width="3.75" style="163" customWidth="1"/>
    <col min="11578" max="11585" width="4.75" style="163" customWidth="1"/>
    <col min="11586" max="11586" width="6.5" style="163" customWidth="1"/>
    <col min="11587" max="11591" width="3.75" style="163" customWidth="1"/>
    <col min="11592" max="11592" width="4" style="163" customWidth="1"/>
    <col min="11593" max="11593" width="2.875" style="163" customWidth="1"/>
    <col min="11594" max="11594" width="3.625" style="163" customWidth="1"/>
    <col min="11595" max="11776" width="9" style="163"/>
    <col min="11777" max="11777" width="1" style="163" customWidth="1"/>
    <col min="11778" max="11778" width="4.625" style="163" customWidth="1"/>
    <col min="11779" max="11779" width="2.125" style="163" customWidth="1"/>
    <col min="11780" max="11780" width="6.5" style="163" customWidth="1"/>
    <col min="11781" max="11781" width="1.875" style="163" customWidth="1"/>
    <col min="11782" max="11782" width="7.625" style="163" customWidth="1"/>
    <col min="11783" max="11783" width="4.625" style="163" customWidth="1"/>
    <col min="11784" max="11784" width="10.625" style="163" customWidth="1"/>
    <col min="11785" max="11785" width="7.625" style="163" customWidth="1"/>
    <col min="11786" max="11786" width="3.375" style="163" customWidth="1"/>
    <col min="11787" max="11787" width="12.625" style="163" customWidth="1"/>
    <col min="11788" max="11788" width="13.25" style="163" customWidth="1"/>
    <col min="11789" max="11790" width="8.5" style="163" customWidth="1"/>
    <col min="11791" max="11793" width="5.875" style="163" customWidth="1"/>
    <col min="11794" max="11794" width="1.375" style="163" customWidth="1"/>
    <col min="11795" max="11796" width="18.125" style="163" customWidth="1"/>
    <col min="11797" max="11804" width="5.625" style="163" customWidth="1"/>
    <col min="11805" max="11833" width="3.75" style="163" customWidth="1"/>
    <col min="11834" max="11841" width="4.75" style="163" customWidth="1"/>
    <col min="11842" max="11842" width="6.5" style="163" customWidth="1"/>
    <col min="11843" max="11847" width="3.75" style="163" customWidth="1"/>
    <col min="11848" max="11848" width="4" style="163" customWidth="1"/>
    <col min="11849" max="11849" width="2.875" style="163" customWidth="1"/>
    <col min="11850" max="11850" width="3.625" style="163" customWidth="1"/>
    <col min="11851" max="12032" width="9" style="163"/>
    <col min="12033" max="12033" width="1" style="163" customWidth="1"/>
    <col min="12034" max="12034" width="4.625" style="163" customWidth="1"/>
    <col min="12035" max="12035" width="2.125" style="163" customWidth="1"/>
    <col min="12036" max="12036" width="6.5" style="163" customWidth="1"/>
    <col min="12037" max="12037" width="1.875" style="163" customWidth="1"/>
    <col min="12038" max="12038" width="7.625" style="163" customWidth="1"/>
    <col min="12039" max="12039" width="4.625" style="163" customWidth="1"/>
    <col min="12040" max="12040" width="10.625" style="163" customWidth="1"/>
    <col min="12041" max="12041" width="7.625" style="163" customWidth="1"/>
    <col min="12042" max="12042" width="3.375" style="163" customWidth="1"/>
    <col min="12043" max="12043" width="12.625" style="163" customWidth="1"/>
    <col min="12044" max="12044" width="13.25" style="163" customWidth="1"/>
    <col min="12045" max="12046" width="8.5" style="163" customWidth="1"/>
    <col min="12047" max="12049" width="5.875" style="163" customWidth="1"/>
    <col min="12050" max="12050" width="1.375" style="163" customWidth="1"/>
    <col min="12051" max="12052" width="18.125" style="163" customWidth="1"/>
    <col min="12053" max="12060" width="5.625" style="163" customWidth="1"/>
    <col min="12061" max="12089" width="3.75" style="163" customWidth="1"/>
    <col min="12090" max="12097" width="4.75" style="163" customWidth="1"/>
    <col min="12098" max="12098" width="6.5" style="163" customWidth="1"/>
    <col min="12099" max="12103" width="3.75" style="163" customWidth="1"/>
    <col min="12104" max="12104" width="4" style="163" customWidth="1"/>
    <col min="12105" max="12105" width="2.875" style="163" customWidth="1"/>
    <col min="12106" max="12106" width="3.625" style="163" customWidth="1"/>
    <col min="12107" max="12288" width="9" style="163"/>
    <col min="12289" max="12289" width="1" style="163" customWidth="1"/>
    <col min="12290" max="12290" width="4.625" style="163" customWidth="1"/>
    <col min="12291" max="12291" width="2.125" style="163" customWidth="1"/>
    <col min="12292" max="12292" width="6.5" style="163" customWidth="1"/>
    <col min="12293" max="12293" width="1.875" style="163" customWidth="1"/>
    <col min="12294" max="12294" width="7.625" style="163" customWidth="1"/>
    <col min="12295" max="12295" width="4.625" style="163" customWidth="1"/>
    <col min="12296" max="12296" width="10.625" style="163" customWidth="1"/>
    <col min="12297" max="12297" width="7.625" style="163" customWidth="1"/>
    <col min="12298" max="12298" width="3.375" style="163" customWidth="1"/>
    <col min="12299" max="12299" width="12.625" style="163" customWidth="1"/>
    <col min="12300" max="12300" width="13.25" style="163" customWidth="1"/>
    <col min="12301" max="12302" width="8.5" style="163" customWidth="1"/>
    <col min="12303" max="12305" width="5.875" style="163" customWidth="1"/>
    <col min="12306" max="12306" width="1.375" style="163" customWidth="1"/>
    <col min="12307" max="12308" width="18.125" style="163" customWidth="1"/>
    <col min="12309" max="12316" width="5.625" style="163" customWidth="1"/>
    <col min="12317" max="12345" width="3.75" style="163" customWidth="1"/>
    <col min="12346" max="12353" width="4.75" style="163" customWidth="1"/>
    <col min="12354" max="12354" width="6.5" style="163" customWidth="1"/>
    <col min="12355" max="12359" width="3.75" style="163" customWidth="1"/>
    <col min="12360" max="12360" width="4" style="163" customWidth="1"/>
    <col min="12361" max="12361" width="2.875" style="163" customWidth="1"/>
    <col min="12362" max="12362" width="3.625" style="163" customWidth="1"/>
    <col min="12363" max="12544" width="9" style="163"/>
    <col min="12545" max="12545" width="1" style="163" customWidth="1"/>
    <col min="12546" max="12546" width="4.625" style="163" customWidth="1"/>
    <col min="12547" max="12547" width="2.125" style="163" customWidth="1"/>
    <col min="12548" max="12548" width="6.5" style="163" customWidth="1"/>
    <col min="12549" max="12549" width="1.875" style="163" customWidth="1"/>
    <col min="12550" max="12550" width="7.625" style="163" customWidth="1"/>
    <col min="12551" max="12551" width="4.625" style="163" customWidth="1"/>
    <col min="12552" max="12552" width="10.625" style="163" customWidth="1"/>
    <col min="12553" max="12553" width="7.625" style="163" customWidth="1"/>
    <col min="12554" max="12554" width="3.375" style="163" customWidth="1"/>
    <col min="12555" max="12555" width="12.625" style="163" customWidth="1"/>
    <col min="12556" max="12556" width="13.25" style="163" customWidth="1"/>
    <col min="12557" max="12558" width="8.5" style="163" customWidth="1"/>
    <col min="12559" max="12561" width="5.875" style="163" customWidth="1"/>
    <col min="12562" max="12562" width="1.375" style="163" customWidth="1"/>
    <col min="12563" max="12564" width="18.125" style="163" customWidth="1"/>
    <col min="12565" max="12572" width="5.625" style="163" customWidth="1"/>
    <col min="12573" max="12601" width="3.75" style="163" customWidth="1"/>
    <col min="12602" max="12609" width="4.75" style="163" customWidth="1"/>
    <col min="12610" max="12610" width="6.5" style="163" customWidth="1"/>
    <col min="12611" max="12615" width="3.75" style="163" customWidth="1"/>
    <col min="12616" max="12616" width="4" style="163" customWidth="1"/>
    <col min="12617" max="12617" width="2.875" style="163" customWidth="1"/>
    <col min="12618" max="12618" width="3.625" style="163" customWidth="1"/>
    <col min="12619" max="12800" width="9" style="163"/>
    <col min="12801" max="12801" width="1" style="163" customWidth="1"/>
    <col min="12802" max="12802" width="4.625" style="163" customWidth="1"/>
    <col min="12803" max="12803" width="2.125" style="163" customWidth="1"/>
    <col min="12804" max="12804" width="6.5" style="163" customWidth="1"/>
    <col min="12805" max="12805" width="1.875" style="163" customWidth="1"/>
    <col min="12806" max="12806" width="7.625" style="163" customWidth="1"/>
    <col min="12807" max="12807" width="4.625" style="163" customWidth="1"/>
    <col min="12808" max="12808" width="10.625" style="163" customWidth="1"/>
    <col min="12809" max="12809" width="7.625" style="163" customWidth="1"/>
    <col min="12810" max="12810" width="3.375" style="163" customWidth="1"/>
    <col min="12811" max="12811" width="12.625" style="163" customWidth="1"/>
    <col min="12812" max="12812" width="13.25" style="163" customWidth="1"/>
    <col min="12813" max="12814" width="8.5" style="163" customWidth="1"/>
    <col min="12815" max="12817" width="5.875" style="163" customWidth="1"/>
    <col min="12818" max="12818" width="1.375" style="163" customWidth="1"/>
    <col min="12819" max="12820" width="18.125" style="163" customWidth="1"/>
    <col min="12821" max="12828" width="5.625" style="163" customWidth="1"/>
    <col min="12829" max="12857" width="3.75" style="163" customWidth="1"/>
    <col min="12858" max="12865" width="4.75" style="163" customWidth="1"/>
    <col min="12866" max="12866" width="6.5" style="163" customWidth="1"/>
    <col min="12867" max="12871" width="3.75" style="163" customWidth="1"/>
    <col min="12872" max="12872" width="4" style="163" customWidth="1"/>
    <col min="12873" max="12873" width="2.875" style="163" customWidth="1"/>
    <col min="12874" max="12874" width="3.625" style="163" customWidth="1"/>
    <col min="12875" max="13056" width="9" style="163"/>
    <col min="13057" max="13057" width="1" style="163" customWidth="1"/>
    <col min="13058" max="13058" width="4.625" style="163" customWidth="1"/>
    <col min="13059" max="13059" width="2.125" style="163" customWidth="1"/>
    <col min="13060" max="13060" width="6.5" style="163" customWidth="1"/>
    <col min="13061" max="13061" width="1.875" style="163" customWidth="1"/>
    <col min="13062" max="13062" width="7.625" style="163" customWidth="1"/>
    <col min="13063" max="13063" width="4.625" style="163" customWidth="1"/>
    <col min="13064" max="13064" width="10.625" style="163" customWidth="1"/>
    <col min="13065" max="13065" width="7.625" style="163" customWidth="1"/>
    <col min="13066" max="13066" width="3.375" style="163" customWidth="1"/>
    <col min="13067" max="13067" width="12.625" style="163" customWidth="1"/>
    <col min="13068" max="13068" width="13.25" style="163" customWidth="1"/>
    <col min="13069" max="13070" width="8.5" style="163" customWidth="1"/>
    <col min="13071" max="13073" width="5.875" style="163" customWidth="1"/>
    <col min="13074" max="13074" width="1.375" style="163" customWidth="1"/>
    <col min="13075" max="13076" width="18.125" style="163" customWidth="1"/>
    <col min="13077" max="13084" width="5.625" style="163" customWidth="1"/>
    <col min="13085" max="13113" width="3.75" style="163" customWidth="1"/>
    <col min="13114" max="13121" width="4.75" style="163" customWidth="1"/>
    <col min="13122" max="13122" width="6.5" style="163" customWidth="1"/>
    <col min="13123" max="13127" width="3.75" style="163" customWidth="1"/>
    <col min="13128" max="13128" width="4" style="163" customWidth="1"/>
    <col min="13129" max="13129" width="2.875" style="163" customWidth="1"/>
    <col min="13130" max="13130" width="3.625" style="163" customWidth="1"/>
    <col min="13131" max="13312" width="9" style="163"/>
    <col min="13313" max="13313" width="1" style="163" customWidth="1"/>
    <col min="13314" max="13314" width="4.625" style="163" customWidth="1"/>
    <col min="13315" max="13315" width="2.125" style="163" customWidth="1"/>
    <col min="13316" max="13316" width="6.5" style="163" customWidth="1"/>
    <col min="13317" max="13317" width="1.875" style="163" customWidth="1"/>
    <col min="13318" max="13318" width="7.625" style="163" customWidth="1"/>
    <col min="13319" max="13319" width="4.625" style="163" customWidth="1"/>
    <col min="13320" max="13320" width="10.625" style="163" customWidth="1"/>
    <col min="13321" max="13321" width="7.625" style="163" customWidth="1"/>
    <col min="13322" max="13322" width="3.375" style="163" customWidth="1"/>
    <col min="13323" max="13323" width="12.625" style="163" customWidth="1"/>
    <col min="13324" max="13324" width="13.25" style="163" customWidth="1"/>
    <col min="13325" max="13326" width="8.5" style="163" customWidth="1"/>
    <col min="13327" max="13329" width="5.875" style="163" customWidth="1"/>
    <col min="13330" max="13330" width="1.375" style="163" customWidth="1"/>
    <col min="13331" max="13332" width="18.125" style="163" customWidth="1"/>
    <col min="13333" max="13340" width="5.625" style="163" customWidth="1"/>
    <col min="13341" max="13369" width="3.75" style="163" customWidth="1"/>
    <col min="13370" max="13377" width="4.75" style="163" customWidth="1"/>
    <col min="13378" max="13378" width="6.5" style="163" customWidth="1"/>
    <col min="13379" max="13383" width="3.75" style="163" customWidth="1"/>
    <col min="13384" max="13384" width="4" style="163" customWidth="1"/>
    <col min="13385" max="13385" width="2.875" style="163" customWidth="1"/>
    <col min="13386" max="13386" width="3.625" style="163" customWidth="1"/>
    <col min="13387" max="13568" width="9" style="163"/>
    <col min="13569" max="13569" width="1" style="163" customWidth="1"/>
    <col min="13570" max="13570" width="4.625" style="163" customWidth="1"/>
    <col min="13571" max="13571" width="2.125" style="163" customWidth="1"/>
    <col min="13572" max="13572" width="6.5" style="163" customWidth="1"/>
    <col min="13573" max="13573" width="1.875" style="163" customWidth="1"/>
    <col min="13574" max="13574" width="7.625" style="163" customWidth="1"/>
    <col min="13575" max="13575" width="4.625" style="163" customWidth="1"/>
    <col min="13576" max="13576" width="10.625" style="163" customWidth="1"/>
    <col min="13577" max="13577" width="7.625" style="163" customWidth="1"/>
    <col min="13578" max="13578" width="3.375" style="163" customWidth="1"/>
    <col min="13579" max="13579" width="12.625" style="163" customWidth="1"/>
    <col min="13580" max="13580" width="13.25" style="163" customWidth="1"/>
    <col min="13581" max="13582" width="8.5" style="163" customWidth="1"/>
    <col min="13583" max="13585" width="5.875" style="163" customWidth="1"/>
    <col min="13586" max="13586" width="1.375" style="163" customWidth="1"/>
    <col min="13587" max="13588" width="18.125" style="163" customWidth="1"/>
    <col min="13589" max="13596" width="5.625" style="163" customWidth="1"/>
    <col min="13597" max="13625" width="3.75" style="163" customWidth="1"/>
    <col min="13626" max="13633" width="4.75" style="163" customWidth="1"/>
    <col min="13634" max="13634" width="6.5" style="163" customWidth="1"/>
    <col min="13635" max="13639" width="3.75" style="163" customWidth="1"/>
    <col min="13640" max="13640" width="4" style="163" customWidth="1"/>
    <col min="13641" max="13641" width="2.875" style="163" customWidth="1"/>
    <col min="13642" max="13642" width="3.625" style="163" customWidth="1"/>
    <col min="13643" max="13824" width="9" style="163"/>
    <col min="13825" max="13825" width="1" style="163" customWidth="1"/>
    <col min="13826" max="13826" width="4.625" style="163" customWidth="1"/>
    <col min="13827" max="13827" width="2.125" style="163" customWidth="1"/>
    <col min="13828" max="13828" width="6.5" style="163" customWidth="1"/>
    <col min="13829" max="13829" width="1.875" style="163" customWidth="1"/>
    <col min="13830" max="13830" width="7.625" style="163" customWidth="1"/>
    <col min="13831" max="13831" width="4.625" style="163" customWidth="1"/>
    <col min="13832" max="13832" width="10.625" style="163" customWidth="1"/>
    <col min="13833" max="13833" width="7.625" style="163" customWidth="1"/>
    <col min="13834" max="13834" width="3.375" style="163" customWidth="1"/>
    <col min="13835" max="13835" width="12.625" style="163" customWidth="1"/>
    <col min="13836" max="13836" width="13.25" style="163" customWidth="1"/>
    <col min="13837" max="13838" width="8.5" style="163" customWidth="1"/>
    <col min="13839" max="13841" width="5.875" style="163" customWidth="1"/>
    <col min="13842" max="13842" width="1.375" style="163" customWidth="1"/>
    <col min="13843" max="13844" width="18.125" style="163" customWidth="1"/>
    <col min="13845" max="13852" width="5.625" style="163" customWidth="1"/>
    <col min="13853" max="13881" width="3.75" style="163" customWidth="1"/>
    <col min="13882" max="13889" width="4.75" style="163" customWidth="1"/>
    <col min="13890" max="13890" width="6.5" style="163" customWidth="1"/>
    <col min="13891" max="13895" width="3.75" style="163" customWidth="1"/>
    <col min="13896" max="13896" width="4" style="163" customWidth="1"/>
    <col min="13897" max="13897" width="2.875" style="163" customWidth="1"/>
    <col min="13898" max="13898" width="3.625" style="163" customWidth="1"/>
    <col min="13899" max="14080" width="9" style="163"/>
    <col min="14081" max="14081" width="1" style="163" customWidth="1"/>
    <col min="14082" max="14082" width="4.625" style="163" customWidth="1"/>
    <col min="14083" max="14083" width="2.125" style="163" customWidth="1"/>
    <col min="14084" max="14084" width="6.5" style="163" customWidth="1"/>
    <col min="14085" max="14085" width="1.875" style="163" customWidth="1"/>
    <col min="14086" max="14086" width="7.625" style="163" customWidth="1"/>
    <col min="14087" max="14087" width="4.625" style="163" customWidth="1"/>
    <col min="14088" max="14088" width="10.625" style="163" customWidth="1"/>
    <col min="14089" max="14089" width="7.625" style="163" customWidth="1"/>
    <col min="14090" max="14090" width="3.375" style="163" customWidth="1"/>
    <col min="14091" max="14091" width="12.625" style="163" customWidth="1"/>
    <col min="14092" max="14092" width="13.25" style="163" customWidth="1"/>
    <col min="14093" max="14094" width="8.5" style="163" customWidth="1"/>
    <col min="14095" max="14097" width="5.875" style="163" customWidth="1"/>
    <col min="14098" max="14098" width="1.375" style="163" customWidth="1"/>
    <col min="14099" max="14100" width="18.125" style="163" customWidth="1"/>
    <col min="14101" max="14108" width="5.625" style="163" customWidth="1"/>
    <col min="14109" max="14137" width="3.75" style="163" customWidth="1"/>
    <col min="14138" max="14145" width="4.75" style="163" customWidth="1"/>
    <col min="14146" max="14146" width="6.5" style="163" customWidth="1"/>
    <col min="14147" max="14151" width="3.75" style="163" customWidth="1"/>
    <col min="14152" max="14152" width="4" style="163" customWidth="1"/>
    <col min="14153" max="14153" width="2.875" style="163" customWidth="1"/>
    <col min="14154" max="14154" width="3.625" style="163" customWidth="1"/>
    <col min="14155" max="14336" width="9" style="163"/>
    <col min="14337" max="14337" width="1" style="163" customWidth="1"/>
    <col min="14338" max="14338" width="4.625" style="163" customWidth="1"/>
    <col min="14339" max="14339" width="2.125" style="163" customWidth="1"/>
    <col min="14340" max="14340" width="6.5" style="163" customWidth="1"/>
    <col min="14341" max="14341" width="1.875" style="163" customWidth="1"/>
    <col min="14342" max="14342" width="7.625" style="163" customWidth="1"/>
    <col min="14343" max="14343" width="4.625" style="163" customWidth="1"/>
    <col min="14344" max="14344" width="10.625" style="163" customWidth="1"/>
    <col min="14345" max="14345" width="7.625" style="163" customWidth="1"/>
    <col min="14346" max="14346" width="3.375" style="163" customWidth="1"/>
    <col min="14347" max="14347" width="12.625" style="163" customWidth="1"/>
    <col min="14348" max="14348" width="13.25" style="163" customWidth="1"/>
    <col min="14349" max="14350" width="8.5" style="163" customWidth="1"/>
    <col min="14351" max="14353" width="5.875" style="163" customWidth="1"/>
    <col min="14354" max="14354" width="1.375" style="163" customWidth="1"/>
    <col min="14355" max="14356" width="18.125" style="163" customWidth="1"/>
    <col min="14357" max="14364" width="5.625" style="163" customWidth="1"/>
    <col min="14365" max="14393" width="3.75" style="163" customWidth="1"/>
    <col min="14394" max="14401" width="4.75" style="163" customWidth="1"/>
    <col min="14402" max="14402" width="6.5" style="163" customWidth="1"/>
    <col min="14403" max="14407" width="3.75" style="163" customWidth="1"/>
    <col min="14408" max="14408" width="4" style="163" customWidth="1"/>
    <col min="14409" max="14409" width="2.875" style="163" customWidth="1"/>
    <col min="14410" max="14410" width="3.625" style="163" customWidth="1"/>
    <col min="14411" max="14592" width="9" style="163"/>
    <col min="14593" max="14593" width="1" style="163" customWidth="1"/>
    <col min="14594" max="14594" width="4.625" style="163" customWidth="1"/>
    <col min="14595" max="14595" width="2.125" style="163" customWidth="1"/>
    <col min="14596" max="14596" width="6.5" style="163" customWidth="1"/>
    <col min="14597" max="14597" width="1.875" style="163" customWidth="1"/>
    <col min="14598" max="14598" width="7.625" style="163" customWidth="1"/>
    <col min="14599" max="14599" width="4.625" style="163" customWidth="1"/>
    <col min="14600" max="14600" width="10.625" style="163" customWidth="1"/>
    <col min="14601" max="14601" width="7.625" style="163" customWidth="1"/>
    <col min="14602" max="14602" width="3.375" style="163" customWidth="1"/>
    <col min="14603" max="14603" width="12.625" style="163" customWidth="1"/>
    <col min="14604" max="14604" width="13.25" style="163" customWidth="1"/>
    <col min="14605" max="14606" width="8.5" style="163" customWidth="1"/>
    <col min="14607" max="14609" width="5.875" style="163" customWidth="1"/>
    <col min="14610" max="14610" width="1.375" style="163" customWidth="1"/>
    <col min="14611" max="14612" width="18.125" style="163" customWidth="1"/>
    <col min="14613" max="14620" width="5.625" style="163" customWidth="1"/>
    <col min="14621" max="14649" width="3.75" style="163" customWidth="1"/>
    <col min="14650" max="14657" width="4.75" style="163" customWidth="1"/>
    <col min="14658" max="14658" width="6.5" style="163" customWidth="1"/>
    <col min="14659" max="14663" width="3.75" style="163" customWidth="1"/>
    <col min="14664" max="14664" width="4" style="163" customWidth="1"/>
    <col min="14665" max="14665" width="2.875" style="163" customWidth="1"/>
    <col min="14666" max="14666" width="3.625" style="163" customWidth="1"/>
    <col min="14667" max="14848" width="9" style="163"/>
    <col min="14849" max="14849" width="1" style="163" customWidth="1"/>
    <col min="14850" max="14850" width="4.625" style="163" customWidth="1"/>
    <col min="14851" max="14851" width="2.125" style="163" customWidth="1"/>
    <col min="14852" max="14852" width="6.5" style="163" customWidth="1"/>
    <col min="14853" max="14853" width="1.875" style="163" customWidth="1"/>
    <col min="14854" max="14854" width="7.625" style="163" customWidth="1"/>
    <col min="14855" max="14855" width="4.625" style="163" customWidth="1"/>
    <col min="14856" max="14856" width="10.625" style="163" customWidth="1"/>
    <col min="14857" max="14857" width="7.625" style="163" customWidth="1"/>
    <col min="14858" max="14858" width="3.375" style="163" customWidth="1"/>
    <col min="14859" max="14859" width="12.625" style="163" customWidth="1"/>
    <col min="14860" max="14860" width="13.25" style="163" customWidth="1"/>
    <col min="14861" max="14862" width="8.5" style="163" customWidth="1"/>
    <col min="14863" max="14865" width="5.875" style="163" customWidth="1"/>
    <col min="14866" max="14866" width="1.375" style="163" customWidth="1"/>
    <col min="14867" max="14868" width="18.125" style="163" customWidth="1"/>
    <col min="14869" max="14876" width="5.625" style="163" customWidth="1"/>
    <col min="14877" max="14905" width="3.75" style="163" customWidth="1"/>
    <col min="14906" max="14913" width="4.75" style="163" customWidth="1"/>
    <col min="14914" max="14914" width="6.5" style="163" customWidth="1"/>
    <col min="14915" max="14919" width="3.75" style="163" customWidth="1"/>
    <col min="14920" max="14920" width="4" style="163" customWidth="1"/>
    <col min="14921" max="14921" width="2.875" style="163" customWidth="1"/>
    <col min="14922" max="14922" width="3.625" style="163" customWidth="1"/>
    <col min="14923" max="15104" width="9" style="163"/>
    <col min="15105" max="15105" width="1" style="163" customWidth="1"/>
    <col min="15106" max="15106" width="4.625" style="163" customWidth="1"/>
    <col min="15107" max="15107" width="2.125" style="163" customWidth="1"/>
    <col min="15108" max="15108" width="6.5" style="163" customWidth="1"/>
    <col min="15109" max="15109" width="1.875" style="163" customWidth="1"/>
    <col min="15110" max="15110" width="7.625" style="163" customWidth="1"/>
    <col min="15111" max="15111" width="4.625" style="163" customWidth="1"/>
    <col min="15112" max="15112" width="10.625" style="163" customWidth="1"/>
    <col min="15113" max="15113" width="7.625" style="163" customWidth="1"/>
    <col min="15114" max="15114" width="3.375" style="163" customWidth="1"/>
    <col min="15115" max="15115" width="12.625" style="163" customWidth="1"/>
    <col min="15116" max="15116" width="13.25" style="163" customWidth="1"/>
    <col min="15117" max="15118" width="8.5" style="163" customWidth="1"/>
    <col min="15119" max="15121" width="5.875" style="163" customWidth="1"/>
    <col min="15122" max="15122" width="1.375" style="163" customWidth="1"/>
    <col min="15123" max="15124" width="18.125" style="163" customWidth="1"/>
    <col min="15125" max="15132" width="5.625" style="163" customWidth="1"/>
    <col min="15133" max="15161" width="3.75" style="163" customWidth="1"/>
    <col min="15162" max="15169" width="4.75" style="163" customWidth="1"/>
    <col min="15170" max="15170" width="6.5" style="163" customWidth="1"/>
    <col min="15171" max="15175" width="3.75" style="163" customWidth="1"/>
    <col min="15176" max="15176" width="4" style="163" customWidth="1"/>
    <col min="15177" max="15177" width="2.875" style="163" customWidth="1"/>
    <col min="15178" max="15178" width="3.625" style="163" customWidth="1"/>
    <col min="15179" max="15360" width="9" style="163"/>
    <col min="15361" max="15361" width="1" style="163" customWidth="1"/>
    <col min="15362" max="15362" width="4.625" style="163" customWidth="1"/>
    <col min="15363" max="15363" width="2.125" style="163" customWidth="1"/>
    <col min="15364" max="15364" width="6.5" style="163" customWidth="1"/>
    <col min="15365" max="15365" width="1.875" style="163" customWidth="1"/>
    <col min="15366" max="15366" width="7.625" style="163" customWidth="1"/>
    <col min="15367" max="15367" width="4.625" style="163" customWidth="1"/>
    <col min="15368" max="15368" width="10.625" style="163" customWidth="1"/>
    <col min="15369" max="15369" width="7.625" style="163" customWidth="1"/>
    <col min="15370" max="15370" width="3.375" style="163" customWidth="1"/>
    <col min="15371" max="15371" width="12.625" style="163" customWidth="1"/>
    <col min="15372" max="15372" width="13.25" style="163" customWidth="1"/>
    <col min="15373" max="15374" width="8.5" style="163" customWidth="1"/>
    <col min="15375" max="15377" width="5.875" style="163" customWidth="1"/>
    <col min="15378" max="15378" width="1.375" style="163" customWidth="1"/>
    <col min="15379" max="15380" width="18.125" style="163" customWidth="1"/>
    <col min="15381" max="15388" width="5.625" style="163" customWidth="1"/>
    <col min="15389" max="15417" width="3.75" style="163" customWidth="1"/>
    <col min="15418" max="15425" width="4.75" style="163" customWidth="1"/>
    <col min="15426" max="15426" width="6.5" style="163" customWidth="1"/>
    <col min="15427" max="15431" width="3.75" style="163" customWidth="1"/>
    <col min="15432" max="15432" width="4" style="163" customWidth="1"/>
    <col min="15433" max="15433" width="2.875" style="163" customWidth="1"/>
    <col min="15434" max="15434" width="3.625" style="163" customWidth="1"/>
    <col min="15435" max="15616" width="9" style="163"/>
    <col min="15617" max="15617" width="1" style="163" customWidth="1"/>
    <col min="15618" max="15618" width="4.625" style="163" customWidth="1"/>
    <col min="15619" max="15619" width="2.125" style="163" customWidth="1"/>
    <col min="15620" max="15620" width="6.5" style="163" customWidth="1"/>
    <col min="15621" max="15621" width="1.875" style="163" customWidth="1"/>
    <col min="15622" max="15622" width="7.625" style="163" customWidth="1"/>
    <col min="15623" max="15623" width="4.625" style="163" customWidth="1"/>
    <col min="15624" max="15624" width="10.625" style="163" customWidth="1"/>
    <col min="15625" max="15625" width="7.625" style="163" customWidth="1"/>
    <col min="15626" max="15626" width="3.375" style="163" customWidth="1"/>
    <col min="15627" max="15627" width="12.625" style="163" customWidth="1"/>
    <col min="15628" max="15628" width="13.25" style="163" customWidth="1"/>
    <col min="15629" max="15630" width="8.5" style="163" customWidth="1"/>
    <col min="15631" max="15633" width="5.875" style="163" customWidth="1"/>
    <col min="15634" max="15634" width="1.375" style="163" customWidth="1"/>
    <col min="15635" max="15636" width="18.125" style="163" customWidth="1"/>
    <col min="15637" max="15644" width="5.625" style="163" customWidth="1"/>
    <col min="15645" max="15673" width="3.75" style="163" customWidth="1"/>
    <col min="15674" max="15681" width="4.75" style="163" customWidth="1"/>
    <col min="15682" max="15682" width="6.5" style="163" customWidth="1"/>
    <col min="15683" max="15687" width="3.75" style="163" customWidth="1"/>
    <col min="15688" max="15688" width="4" style="163" customWidth="1"/>
    <col min="15689" max="15689" width="2.875" style="163" customWidth="1"/>
    <col min="15690" max="15690" width="3.625" style="163" customWidth="1"/>
    <col min="15691" max="15872" width="9" style="163"/>
    <col min="15873" max="15873" width="1" style="163" customWidth="1"/>
    <col min="15874" max="15874" width="4.625" style="163" customWidth="1"/>
    <col min="15875" max="15875" width="2.125" style="163" customWidth="1"/>
    <col min="15876" max="15876" width="6.5" style="163" customWidth="1"/>
    <col min="15877" max="15877" width="1.875" style="163" customWidth="1"/>
    <col min="15878" max="15878" width="7.625" style="163" customWidth="1"/>
    <col min="15879" max="15879" width="4.625" style="163" customWidth="1"/>
    <col min="15880" max="15880" width="10.625" style="163" customWidth="1"/>
    <col min="15881" max="15881" width="7.625" style="163" customWidth="1"/>
    <col min="15882" max="15882" width="3.375" style="163" customWidth="1"/>
    <col min="15883" max="15883" width="12.625" style="163" customWidth="1"/>
    <col min="15884" max="15884" width="13.25" style="163" customWidth="1"/>
    <col min="15885" max="15886" width="8.5" style="163" customWidth="1"/>
    <col min="15887" max="15889" width="5.875" style="163" customWidth="1"/>
    <col min="15890" max="15890" width="1.375" style="163" customWidth="1"/>
    <col min="15891" max="15892" width="18.125" style="163" customWidth="1"/>
    <col min="15893" max="15900" width="5.625" style="163" customWidth="1"/>
    <col min="15901" max="15929" width="3.75" style="163" customWidth="1"/>
    <col min="15930" max="15937" width="4.75" style="163" customWidth="1"/>
    <col min="15938" max="15938" width="6.5" style="163" customWidth="1"/>
    <col min="15939" max="15943" width="3.75" style="163" customWidth="1"/>
    <col min="15944" max="15944" width="4" style="163" customWidth="1"/>
    <col min="15945" max="15945" width="2.875" style="163" customWidth="1"/>
    <col min="15946" max="15946" width="3.625" style="163" customWidth="1"/>
    <col min="15947" max="16128" width="9" style="163"/>
    <col min="16129" max="16129" width="1" style="163" customWidth="1"/>
    <col min="16130" max="16130" width="4.625" style="163" customWidth="1"/>
    <col min="16131" max="16131" width="2.125" style="163" customWidth="1"/>
    <col min="16132" max="16132" width="6.5" style="163" customWidth="1"/>
    <col min="16133" max="16133" width="1.875" style="163" customWidth="1"/>
    <col min="16134" max="16134" width="7.625" style="163" customWidth="1"/>
    <col min="16135" max="16135" width="4.625" style="163" customWidth="1"/>
    <col min="16136" max="16136" width="10.625" style="163" customWidth="1"/>
    <col min="16137" max="16137" width="7.625" style="163" customWidth="1"/>
    <col min="16138" max="16138" width="3.375" style="163" customWidth="1"/>
    <col min="16139" max="16139" width="12.625" style="163" customWidth="1"/>
    <col min="16140" max="16140" width="13.25" style="163" customWidth="1"/>
    <col min="16141" max="16142" width="8.5" style="163" customWidth="1"/>
    <col min="16143" max="16145" width="5.875" style="163" customWidth="1"/>
    <col min="16146" max="16146" width="1.375" style="163" customWidth="1"/>
    <col min="16147" max="16148" width="18.125" style="163" customWidth="1"/>
    <col min="16149" max="16156" width="5.625" style="163" customWidth="1"/>
    <col min="16157" max="16185" width="3.75" style="163" customWidth="1"/>
    <col min="16186" max="16193" width="4.75" style="163" customWidth="1"/>
    <col min="16194" max="16194" width="6.5" style="163" customWidth="1"/>
    <col min="16195" max="16199" width="3.75" style="163" customWidth="1"/>
    <col min="16200" max="16200" width="4" style="163" customWidth="1"/>
    <col min="16201" max="16201" width="2.875" style="163" customWidth="1"/>
    <col min="16202" max="16202" width="3.625" style="163" customWidth="1"/>
    <col min="16203" max="16384" width="9" style="163"/>
  </cols>
  <sheetData>
    <row r="1" spans="1:74" ht="4.5" customHeight="1" x14ac:dyDescent="0.15">
      <c r="A1" s="85"/>
      <c r="B1" s="86"/>
      <c r="C1" s="75"/>
      <c r="D1" s="75"/>
      <c r="E1" s="75"/>
      <c r="F1" s="76"/>
      <c r="G1" s="76"/>
      <c r="H1" s="76"/>
      <c r="I1" s="76"/>
      <c r="J1" s="76"/>
      <c r="K1" s="76"/>
      <c r="L1" s="76"/>
      <c r="M1" s="76"/>
      <c r="N1" s="76"/>
      <c r="O1" s="76"/>
      <c r="P1" s="76"/>
      <c r="Q1" s="76"/>
      <c r="R1" s="76"/>
    </row>
    <row r="2" spans="1:74" ht="22.5" customHeight="1" x14ac:dyDescent="0.15">
      <c r="A2" s="87"/>
      <c r="B2" s="121" t="s">
        <v>97</v>
      </c>
      <c r="C2" s="75"/>
      <c r="D2" s="75"/>
      <c r="E2" s="75"/>
      <c r="F2" s="76"/>
      <c r="G2" s="76"/>
      <c r="H2" s="76"/>
      <c r="I2" s="76"/>
      <c r="J2" s="76"/>
      <c r="K2" s="76"/>
      <c r="L2" s="76"/>
      <c r="M2" s="76"/>
      <c r="N2" s="76"/>
      <c r="O2" s="76"/>
      <c r="P2" s="76"/>
      <c r="Q2" s="76"/>
      <c r="R2" s="76"/>
    </row>
    <row r="3" spans="1:74" ht="16.5" customHeight="1" x14ac:dyDescent="0.15">
      <c r="A3" s="87"/>
      <c r="B3" s="77"/>
      <c r="C3" s="75"/>
      <c r="D3" s="75"/>
      <c r="E3" s="75"/>
      <c r="F3" s="76"/>
      <c r="G3" s="76"/>
      <c r="H3" s="76"/>
      <c r="I3" s="76"/>
      <c r="J3" s="76"/>
      <c r="K3" s="76"/>
      <c r="L3" s="76"/>
      <c r="M3" s="76"/>
      <c r="N3" s="76"/>
      <c r="O3" s="76"/>
      <c r="P3" s="76"/>
      <c r="Q3" s="76"/>
      <c r="R3" s="76"/>
    </row>
    <row r="4" spans="1:74" ht="21.75" customHeight="1" x14ac:dyDescent="0.15">
      <c r="A4" s="87"/>
      <c r="B4" s="557" t="str">
        <f>記録簿４月!$B$4</f>
        <v>令和５年度初任者研修年間指導計画書用記録簿（単独校用）＜提出の必要なし＞</v>
      </c>
      <c r="C4" s="557"/>
      <c r="D4" s="557"/>
      <c r="E4" s="557"/>
      <c r="F4" s="557"/>
      <c r="G4" s="557"/>
      <c r="H4" s="557"/>
      <c r="I4" s="557"/>
      <c r="J4" s="557"/>
      <c r="K4" s="557"/>
      <c r="L4" s="557"/>
      <c r="M4" s="557"/>
      <c r="N4" s="557"/>
      <c r="O4" s="557"/>
      <c r="P4" s="557"/>
      <c r="Q4" s="557"/>
      <c r="R4" s="165"/>
    </row>
    <row r="5" spans="1:74" ht="3" customHeight="1" x14ac:dyDescent="0.15">
      <c r="A5" s="87"/>
      <c r="B5" s="76"/>
      <c r="C5" s="75"/>
      <c r="D5" s="75"/>
      <c r="E5" s="75"/>
      <c r="F5" s="76"/>
      <c r="G5" s="76"/>
      <c r="H5" s="76"/>
      <c r="I5" s="76"/>
      <c r="J5" s="76"/>
      <c r="K5" s="76"/>
      <c r="L5" s="76"/>
      <c r="M5" s="76"/>
      <c r="N5" s="76"/>
      <c r="O5" s="76"/>
      <c r="P5" s="76"/>
      <c r="Q5" s="76"/>
      <c r="R5" s="76"/>
    </row>
    <row r="6" spans="1:74" ht="24" customHeight="1" x14ac:dyDescent="0.15">
      <c r="A6" s="87"/>
      <c r="B6" s="420" t="str">
        <f>記録簿４月!B6</f>
        <v>学校名</v>
      </c>
      <c r="C6" s="421"/>
      <c r="D6" s="421" t="str">
        <f>記録簿４月!D6</f>
        <v>県立○○学校</v>
      </c>
      <c r="E6" s="421"/>
      <c r="F6" s="421"/>
      <c r="G6" s="421"/>
      <c r="H6" s="421"/>
      <c r="I6" s="421"/>
      <c r="J6" s="558"/>
      <c r="K6" s="436" t="str">
        <f>記録簿４月!K6</f>
        <v>校長名</v>
      </c>
      <c r="L6" s="437"/>
      <c r="M6" s="559" t="str">
        <f>記録簿４月!M6</f>
        <v>□□　□□</v>
      </c>
      <c r="N6" s="559"/>
      <c r="O6" s="559"/>
      <c r="P6" s="559"/>
      <c r="Q6" s="560"/>
      <c r="R6" s="166"/>
    </row>
    <row r="7" spans="1:74" ht="24" customHeight="1" x14ac:dyDescent="0.15">
      <c r="A7" s="87"/>
      <c r="B7" s="424" t="str">
        <f>記録簿４月!B7</f>
        <v>初任者</v>
      </c>
      <c r="C7" s="425"/>
      <c r="D7" s="430" t="str">
        <f>記録簿４月!D7</f>
        <v>氏 名</v>
      </c>
      <c r="E7" s="431"/>
      <c r="F7" s="431" t="str">
        <f>記録簿４月!F7</f>
        <v>○○　○○</v>
      </c>
      <c r="G7" s="431"/>
      <c r="H7" s="431"/>
      <c r="I7" s="431"/>
      <c r="J7" s="434"/>
      <c r="K7" s="438"/>
      <c r="L7" s="439"/>
      <c r="M7" s="561"/>
      <c r="N7" s="561"/>
      <c r="O7" s="561"/>
      <c r="P7" s="561"/>
      <c r="Q7" s="562"/>
      <c r="R7" s="166"/>
    </row>
    <row r="8" spans="1:74" ht="30" customHeight="1" x14ac:dyDescent="0.15">
      <c r="A8" s="87"/>
      <c r="B8" s="426"/>
      <c r="C8" s="427"/>
      <c r="D8" s="430" t="str">
        <f>記録簿４月!D8</f>
        <v>担当学年</v>
      </c>
      <c r="E8" s="434"/>
      <c r="F8" s="430" t="str">
        <f>記録簿４月!F8</f>
        <v>　○年○組（正・副）（　年所属）</v>
      </c>
      <c r="G8" s="431"/>
      <c r="H8" s="431"/>
      <c r="I8" s="431"/>
      <c r="J8" s="434"/>
      <c r="K8" s="369" t="str">
        <f>記録簿４月!K8</f>
        <v xml:space="preserve"> 校内指導教員
 職・氏名</v>
      </c>
      <c r="L8" s="370"/>
      <c r="M8" s="370" t="str">
        <f>記録簿４月!M8</f>
        <v>教諭</v>
      </c>
      <c r="N8" s="563" t="str">
        <f>記録簿４月!N8</f>
        <v>△△　△△</v>
      </c>
      <c r="O8" s="563"/>
      <c r="P8" s="563"/>
      <c r="Q8" s="564"/>
      <c r="R8" s="80"/>
      <c r="AM8" s="554" t="s">
        <v>94</v>
      </c>
      <c r="AN8" s="554" t="s">
        <v>94</v>
      </c>
      <c r="AO8" s="554" t="s">
        <v>94</v>
      </c>
      <c r="AP8" s="554" t="s">
        <v>94</v>
      </c>
      <c r="AQ8" s="554" t="s">
        <v>94</v>
      </c>
      <c r="AR8" s="554" t="s">
        <v>94</v>
      </c>
      <c r="AS8" s="554" t="s">
        <v>94</v>
      </c>
      <c r="AT8" s="554" t="s">
        <v>94</v>
      </c>
      <c r="BN8" s="555"/>
    </row>
    <row r="9" spans="1:74" ht="30" customHeight="1" x14ac:dyDescent="0.15">
      <c r="A9" s="87"/>
      <c r="B9" s="428"/>
      <c r="C9" s="429"/>
      <c r="D9" s="412" t="str">
        <f>記録簿４月!D9</f>
        <v>担当教科</v>
      </c>
      <c r="E9" s="413"/>
      <c r="F9" s="567" t="str">
        <f>記録簿４月!F9</f>
        <v>国語</v>
      </c>
      <c r="G9" s="568"/>
      <c r="H9" s="568"/>
      <c r="I9" s="568"/>
      <c r="J9" s="427"/>
      <c r="K9" s="371"/>
      <c r="L9" s="372"/>
      <c r="M9" s="372"/>
      <c r="N9" s="565"/>
      <c r="O9" s="565"/>
      <c r="P9" s="565"/>
      <c r="Q9" s="566"/>
      <c r="R9" s="80"/>
      <c r="AM9" s="554"/>
      <c r="AN9" s="554"/>
      <c r="AO9" s="554"/>
      <c r="AP9" s="554"/>
      <c r="AQ9" s="554"/>
      <c r="AR9" s="554"/>
      <c r="AS9" s="554"/>
      <c r="AT9" s="554"/>
      <c r="AV9" s="537" t="s">
        <v>80</v>
      </c>
      <c r="AW9" s="537" t="s">
        <v>80</v>
      </c>
      <c r="AX9" s="537" t="s">
        <v>80</v>
      </c>
      <c r="AY9" s="537" t="s">
        <v>80</v>
      </c>
      <c r="AZ9" s="537" t="s">
        <v>80</v>
      </c>
      <c r="BA9" s="537" t="s">
        <v>80</v>
      </c>
      <c r="BB9" s="537" t="s">
        <v>80</v>
      </c>
      <c r="BC9" s="537" t="s">
        <v>80</v>
      </c>
      <c r="BD9" s="167"/>
      <c r="BF9" s="538" t="s">
        <v>66</v>
      </c>
      <c r="BG9" s="538" t="s">
        <v>92</v>
      </c>
      <c r="BH9" s="538" t="s">
        <v>66</v>
      </c>
      <c r="BI9" s="538" t="s">
        <v>66</v>
      </c>
      <c r="BJ9" s="538" t="s">
        <v>66</v>
      </c>
      <c r="BK9" s="538" t="s">
        <v>66</v>
      </c>
      <c r="BL9" s="538" t="s">
        <v>66</v>
      </c>
      <c r="BM9" s="538" t="s">
        <v>66</v>
      </c>
      <c r="BN9" s="555"/>
    </row>
    <row r="10" spans="1:74" ht="9" customHeight="1" x14ac:dyDescent="0.15">
      <c r="A10" s="87"/>
      <c r="B10" s="78"/>
      <c r="C10" s="79"/>
      <c r="D10" s="79"/>
      <c r="E10" s="79"/>
      <c r="F10" s="78"/>
      <c r="G10" s="78"/>
      <c r="H10" s="78"/>
      <c r="I10" s="78"/>
      <c r="J10" s="88"/>
      <c r="K10" s="88"/>
      <c r="L10" s="88"/>
      <c r="M10" s="78"/>
      <c r="N10" s="78"/>
      <c r="O10" s="78"/>
      <c r="P10" s="78"/>
      <c r="Q10" s="78"/>
      <c r="R10" s="80"/>
      <c r="AM10" s="554"/>
      <c r="AN10" s="554"/>
      <c r="AO10" s="554"/>
      <c r="AP10" s="554"/>
      <c r="AQ10" s="554"/>
      <c r="AR10" s="554"/>
      <c r="AS10" s="554"/>
      <c r="AT10" s="554"/>
      <c r="AV10" s="537"/>
      <c r="AW10" s="537"/>
      <c r="AX10" s="537"/>
      <c r="AY10" s="537"/>
      <c r="AZ10" s="537"/>
      <c r="BA10" s="537"/>
      <c r="BB10" s="537"/>
      <c r="BC10" s="537"/>
      <c r="BD10" s="167"/>
      <c r="BF10" s="538"/>
      <c r="BG10" s="538"/>
      <c r="BH10" s="538"/>
      <c r="BI10" s="538"/>
      <c r="BJ10" s="538"/>
      <c r="BK10" s="538"/>
      <c r="BL10" s="538"/>
      <c r="BM10" s="538"/>
      <c r="BN10" s="555"/>
    </row>
    <row r="11" spans="1:74" ht="8.25" customHeight="1" x14ac:dyDescent="0.15">
      <c r="A11" s="168"/>
      <c r="B11" s="417"/>
      <c r="C11" s="417"/>
      <c r="D11" s="417"/>
      <c r="E11" s="417"/>
      <c r="F11" s="417"/>
      <c r="G11" s="417"/>
      <c r="H11" s="417"/>
      <c r="I11" s="417"/>
      <c r="J11" s="417"/>
      <c r="K11" s="417"/>
      <c r="L11" s="417"/>
      <c r="M11" s="417"/>
      <c r="N11" s="417"/>
      <c r="O11" s="417"/>
      <c r="P11" s="418"/>
      <c r="Q11" s="418"/>
      <c r="R11" s="81"/>
      <c r="S11" s="536" t="s">
        <v>67</v>
      </c>
      <c r="T11" s="169"/>
      <c r="U11" s="537" t="s">
        <v>62</v>
      </c>
      <c r="V11" s="537" t="s">
        <v>62</v>
      </c>
      <c r="W11" s="537" t="s">
        <v>62</v>
      </c>
      <c r="X11" s="537" t="s">
        <v>62</v>
      </c>
      <c r="Y11" s="537" t="s">
        <v>62</v>
      </c>
      <c r="Z11" s="537" t="s">
        <v>62</v>
      </c>
      <c r="AA11" s="537" t="s">
        <v>62</v>
      </c>
      <c r="AB11" s="537" t="s">
        <v>62</v>
      </c>
      <c r="AC11" s="170"/>
      <c r="AD11" s="537" t="s">
        <v>68</v>
      </c>
      <c r="AE11" s="537" t="s">
        <v>68</v>
      </c>
      <c r="AF11" s="537" t="s">
        <v>68</v>
      </c>
      <c r="AG11" s="537" t="s">
        <v>68</v>
      </c>
      <c r="AH11" s="537" t="s">
        <v>68</v>
      </c>
      <c r="AI11" s="537" t="s">
        <v>68</v>
      </c>
      <c r="AJ11" s="537" t="s">
        <v>68</v>
      </c>
      <c r="AK11" s="537" t="s">
        <v>68</v>
      </c>
      <c r="AL11" s="170"/>
      <c r="AM11" s="554"/>
      <c r="AN11" s="554"/>
      <c r="AO11" s="554"/>
      <c r="AP11" s="554"/>
      <c r="AQ11" s="554"/>
      <c r="AR11" s="554"/>
      <c r="AS11" s="554"/>
      <c r="AT11" s="554"/>
      <c r="AU11" s="170"/>
      <c r="AV11" s="537"/>
      <c r="AW11" s="537"/>
      <c r="AX11" s="537"/>
      <c r="AY11" s="537"/>
      <c r="AZ11" s="537"/>
      <c r="BA11" s="537"/>
      <c r="BB11" s="537"/>
      <c r="BC11" s="537"/>
      <c r="BD11" s="167"/>
      <c r="BE11" s="170"/>
      <c r="BF11" s="538"/>
      <c r="BG11" s="538"/>
      <c r="BH11" s="538"/>
      <c r="BI11" s="538"/>
      <c r="BJ11" s="538"/>
      <c r="BK11" s="538"/>
      <c r="BL11" s="538"/>
      <c r="BM11" s="538"/>
      <c r="BN11" s="555"/>
      <c r="BO11" s="535" t="s">
        <v>9</v>
      </c>
      <c r="BP11" s="535" t="s">
        <v>10</v>
      </c>
      <c r="BQ11" s="535" t="s">
        <v>11</v>
      </c>
      <c r="BR11" s="535" t="s">
        <v>27</v>
      </c>
      <c r="BS11" s="535" t="s">
        <v>28</v>
      </c>
      <c r="BT11" s="535" t="s">
        <v>29</v>
      </c>
      <c r="BU11" s="535" t="s">
        <v>69</v>
      </c>
      <c r="BV11" s="535" t="s">
        <v>70</v>
      </c>
    </row>
    <row r="12" spans="1:74" ht="35.25" customHeight="1" x14ac:dyDescent="0.15">
      <c r="A12" s="168"/>
      <c r="B12" s="394" t="s">
        <v>71</v>
      </c>
      <c r="C12" s="394"/>
      <c r="D12" s="394"/>
      <c r="E12" s="394"/>
      <c r="F12" s="394"/>
      <c r="G12" s="394"/>
      <c r="H12" s="394"/>
      <c r="I12" s="394"/>
      <c r="J12" s="394"/>
      <c r="K12" s="394"/>
      <c r="L12" s="394"/>
      <c r="M12" s="394"/>
      <c r="N12" s="394"/>
      <c r="O12" s="394"/>
      <c r="P12" s="394"/>
      <c r="Q12" s="394"/>
      <c r="R12" s="82"/>
      <c r="S12" s="536"/>
      <c r="T12" s="169"/>
      <c r="U12" s="537"/>
      <c r="V12" s="537"/>
      <c r="W12" s="537"/>
      <c r="X12" s="537"/>
      <c r="Y12" s="537"/>
      <c r="Z12" s="537"/>
      <c r="AA12" s="537"/>
      <c r="AB12" s="537"/>
      <c r="AC12" s="170"/>
      <c r="AD12" s="537"/>
      <c r="AE12" s="537"/>
      <c r="AF12" s="537"/>
      <c r="AG12" s="537"/>
      <c r="AH12" s="537"/>
      <c r="AI12" s="537"/>
      <c r="AJ12" s="537"/>
      <c r="AK12" s="537"/>
      <c r="AL12" s="170"/>
      <c r="AM12" s="554"/>
      <c r="AN12" s="554"/>
      <c r="AO12" s="554"/>
      <c r="AP12" s="554"/>
      <c r="AQ12" s="554"/>
      <c r="AR12" s="554"/>
      <c r="AS12" s="554"/>
      <c r="AT12" s="554"/>
      <c r="AU12" s="170"/>
      <c r="AV12" s="537"/>
      <c r="AW12" s="537"/>
      <c r="AX12" s="537"/>
      <c r="AY12" s="537"/>
      <c r="AZ12" s="537"/>
      <c r="BA12" s="537"/>
      <c r="BB12" s="537"/>
      <c r="BC12" s="537"/>
      <c r="BD12" s="167"/>
      <c r="BE12" s="170"/>
      <c r="BF12" s="538"/>
      <c r="BG12" s="538"/>
      <c r="BH12" s="538"/>
      <c r="BI12" s="538"/>
      <c r="BJ12" s="538"/>
      <c r="BK12" s="538"/>
      <c r="BL12" s="538"/>
      <c r="BM12" s="538"/>
      <c r="BN12" s="555"/>
      <c r="BO12" s="535"/>
      <c r="BP12" s="535"/>
      <c r="BQ12" s="535"/>
      <c r="BR12" s="535"/>
      <c r="BS12" s="535"/>
      <c r="BT12" s="535"/>
      <c r="BU12" s="535"/>
      <c r="BV12" s="535"/>
    </row>
    <row r="13" spans="1:74" ht="16.5" customHeight="1" x14ac:dyDescent="0.15">
      <c r="A13" s="168"/>
      <c r="B13" s="545" t="s">
        <v>72</v>
      </c>
      <c r="C13" s="547" t="s">
        <v>73</v>
      </c>
      <c r="D13" s="548"/>
      <c r="E13" s="363" t="s">
        <v>74</v>
      </c>
      <c r="F13" s="364"/>
      <c r="G13" s="364"/>
      <c r="H13" s="364"/>
      <c r="I13" s="364"/>
      <c r="J13" s="364"/>
      <c r="K13" s="550"/>
      <c r="L13" s="547" t="s">
        <v>75</v>
      </c>
      <c r="M13" s="553" t="s">
        <v>76</v>
      </c>
      <c r="N13" s="553"/>
      <c r="O13" s="539" t="s">
        <v>61</v>
      </c>
      <c r="P13" s="540"/>
      <c r="Q13" s="541"/>
      <c r="R13" s="171"/>
      <c r="S13" s="536"/>
      <c r="T13" s="169"/>
      <c r="U13" s="172">
        <v>1</v>
      </c>
      <c r="V13" s="172">
        <v>2</v>
      </c>
      <c r="W13" s="172">
        <v>3</v>
      </c>
      <c r="X13" s="172">
        <v>4</v>
      </c>
      <c r="Y13" s="172">
        <v>5</v>
      </c>
      <c r="Z13" s="172">
        <v>6</v>
      </c>
      <c r="AA13" s="172">
        <v>7</v>
      </c>
      <c r="AB13" s="172">
        <v>8</v>
      </c>
      <c r="AC13" s="170"/>
      <c r="AD13" s="172">
        <v>1</v>
      </c>
      <c r="AE13" s="170">
        <v>2</v>
      </c>
      <c r="AF13" s="172">
        <v>3</v>
      </c>
      <c r="AG13" s="170">
        <v>4</v>
      </c>
      <c r="AH13" s="172">
        <v>5</v>
      </c>
      <c r="AI13" s="170">
        <v>6</v>
      </c>
      <c r="AJ13" s="172">
        <v>7</v>
      </c>
      <c r="AK13" s="170">
        <v>8</v>
      </c>
      <c r="AL13" s="170"/>
      <c r="AM13" s="170">
        <v>1</v>
      </c>
      <c r="AN13" s="170">
        <v>2</v>
      </c>
      <c r="AO13" s="170">
        <v>3</v>
      </c>
      <c r="AP13" s="170">
        <v>4</v>
      </c>
      <c r="AQ13" s="170">
        <v>5</v>
      </c>
      <c r="AR13" s="170">
        <v>6</v>
      </c>
      <c r="AS13" s="170">
        <v>7</v>
      </c>
      <c r="AT13" s="170">
        <v>8</v>
      </c>
      <c r="AU13" s="170"/>
      <c r="AV13" s="172">
        <v>1</v>
      </c>
      <c r="AW13" s="170">
        <v>2</v>
      </c>
      <c r="AX13" s="170">
        <v>3</v>
      </c>
      <c r="AY13" s="170">
        <v>4</v>
      </c>
      <c r="AZ13" s="170">
        <v>5</v>
      </c>
      <c r="BA13" s="170">
        <v>6</v>
      </c>
      <c r="BB13" s="170">
        <v>7</v>
      </c>
      <c r="BC13" s="170">
        <v>8</v>
      </c>
      <c r="BD13" s="170"/>
      <c r="BE13" s="170"/>
      <c r="BF13" s="173">
        <v>1</v>
      </c>
      <c r="BG13" s="170">
        <v>2</v>
      </c>
      <c r="BH13" s="170">
        <v>3</v>
      </c>
      <c r="BI13" s="170">
        <v>4</v>
      </c>
      <c r="BJ13" s="170">
        <v>5</v>
      </c>
      <c r="BK13" s="170">
        <v>6</v>
      </c>
      <c r="BL13" s="170">
        <v>7</v>
      </c>
      <c r="BM13" s="170">
        <v>8</v>
      </c>
      <c r="BN13" s="172"/>
      <c r="BO13" s="535"/>
      <c r="BP13" s="535"/>
      <c r="BQ13" s="535"/>
      <c r="BR13" s="535"/>
      <c r="BS13" s="535"/>
      <c r="BT13" s="535"/>
      <c r="BU13" s="535"/>
      <c r="BV13" s="535"/>
    </row>
    <row r="14" spans="1:74" ht="16.5" customHeight="1" x14ac:dyDescent="0.15">
      <c r="A14" s="168"/>
      <c r="B14" s="546"/>
      <c r="C14" s="428"/>
      <c r="D14" s="549"/>
      <c r="E14" s="551"/>
      <c r="F14" s="528"/>
      <c r="G14" s="528"/>
      <c r="H14" s="528"/>
      <c r="I14" s="528"/>
      <c r="J14" s="528"/>
      <c r="K14" s="552"/>
      <c r="L14" s="428"/>
      <c r="M14" s="174" t="s">
        <v>77</v>
      </c>
      <c r="N14" s="175" t="s">
        <v>78</v>
      </c>
      <c r="O14" s="542"/>
      <c r="P14" s="543"/>
      <c r="Q14" s="544"/>
      <c r="R14" s="76"/>
      <c r="S14" s="536"/>
      <c r="T14" s="169"/>
      <c r="U14" s="172"/>
      <c r="V14" s="172"/>
      <c r="W14" s="172"/>
      <c r="X14" s="172"/>
      <c r="Y14" s="172"/>
      <c r="Z14" s="172"/>
      <c r="AA14" s="172"/>
      <c r="AB14" s="172"/>
      <c r="AC14" s="170"/>
      <c r="AD14" s="172"/>
      <c r="AE14" s="170"/>
      <c r="AF14" s="170"/>
      <c r="AG14" s="170"/>
      <c r="AH14" s="170"/>
      <c r="AI14" s="170"/>
      <c r="AJ14" s="170"/>
      <c r="AK14" s="170"/>
      <c r="AL14" s="170"/>
      <c r="AM14" s="170"/>
      <c r="AN14" s="170"/>
      <c r="AO14" s="170"/>
      <c r="AP14" s="170"/>
      <c r="AQ14" s="170"/>
      <c r="AR14" s="170"/>
      <c r="AS14" s="170"/>
      <c r="AT14" s="170"/>
      <c r="AU14" s="170"/>
      <c r="AV14" s="172"/>
      <c r="AW14" s="170"/>
      <c r="AX14" s="170"/>
      <c r="AY14" s="170"/>
      <c r="AZ14" s="170"/>
      <c r="BA14" s="170"/>
      <c r="BB14" s="170"/>
      <c r="BC14" s="170"/>
      <c r="BD14" s="170"/>
      <c r="BE14" s="170"/>
      <c r="BG14" s="170"/>
      <c r="BH14" s="170"/>
      <c r="BI14" s="170"/>
      <c r="BJ14" s="170"/>
      <c r="BK14" s="170"/>
      <c r="BL14" s="170"/>
      <c r="BM14" s="170"/>
      <c r="BN14" s="172"/>
      <c r="BO14" s="535"/>
      <c r="BP14" s="535"/>
      <c r="BQ14" s="535"/>
      <c r="BR14" s="535"/>
      <c r="BS14" s="535"/>
      <c r="BT14" s="535"/>
      <c r="BU14" s="535"/>
      <c r="BV14" s="535"/>
    </row>
    <row r="15" spans="1:74" s="185" customFormat="1" ht="24" customHeight="1" x14ac:dyDescent="0.15">
      <c r="A15" s="176"/>
      <c r="B15" s="177" t="s">
        <v>146</v>
      </c>
      <c r="C15" s="380"/>
      <c r="D15" s="381"/>
      <c r="E15" s="382"/>
      <c r="F15" s="383"/>
      <c r="G15" s="383"/>
      <c r="H15" s="383"/>
      <c r="I15" s="383"/>
      <c r="J15" s="383"/>
      <c r="K15" s="533"/>
      <c r="L15" s="92"/>
      <c r="M15" s="93"/>
      <c r="N15" s="94"/>
      <c r="O15" s="391"/>
      <c r="P15" s="392"/>
      <c r="Q15" s="393"/>
      <c r="R15" s="178"/>
      <c r="S15" s="179" t="str">
        <f>IF(L15=$U$11,$U$11&amp;M15,IF(L15=$AD$11,$AD$11&amp;M15,IF(L15=AM8,AM8&amp;M15,IF(L15=$AV$9,$AV$9&amp;M15,IF(L15=BF9,BF9&amp;M15,IF(L15="","",$BF$9&amp;M15))))))</f>
        <v/>
      </c>
      <c r="T15" s="179"/>
      <c r="U15" s="180">
        <f>COUNTIFS(L15,"校長",M15,"①")*$N15</f>
        <v>0</v>
      </c>
      <c r="V15" s="180">
        <f>COUNTIFS(L15,"校長",M15,"②")*$N15</f>
        <v>0</v>
      </c>
      <c r="W15" s="180">
        <f>COUNTIFS(L15,"校長",M15,"③")*$N15</f>
        <v>0</v>
      </c>
      <c r="X15" s="180">
        <f>COUNTIFS(L15,"校長",M15,"④")*$N15</f>
        <v>0</v>
      </c>
      <c r="Y15" s="180">
        <f>COUNTIFS(L15,"校長",M15,"⑤")*$N15</f>
        <v>0</v>
      </c>
      <c r="Z15" s="180">
        <f>COUNTIFS(L15,"校長",M15,"⑥")*$N15</f>
        <v>0</v>
      </c>
      <c r="AA15" s="180">
        <f>COUNTIFS(L15,"校長",M15,"⑦")*$N15</f>
        <v>0</v>
      </c>
      <c r="AB15" s="180">
        <f>COUNTIFS(L15,"校長",M15,"⑧")*$N15</f>
        <v>0</v>
      </c>
      <c r="AC15" s="181"/>
      <c r="AD15" s="180">
        <f t="shared" ref="AD15:AD42" si="0">COUNTIFS(L15,"教頭",M15,"①")*$N15</f>
        <v>0</v>
      </c>
      <c r="AE15" s="180">
        <f t="shared" ref="AE15:AE42" si="1">COUNTIFS(L15,"教頭",M15,"②")*$N15</f>
        <v>0</v>
      </c>
      <c r="AF15" s="180">
        <f t="shared" ref="AF15:AF42" si="2">COUNTIFS(L15,"教頭",M15,"③")*$N15</f>
        <v>0</v>
      </c>
      <c r="AG15" s="180">
        <f t="shared" ref="AG15:AG42" si="3">COUNTIFS(L15,"教頭",M15,"④")*$N15</f>
        <v>0</v>
      </c>
      <c r="AH15" s="180">
        <f t="shared" ref="AH15:AH42" si="4">COUNTIFS(L15,"教頭",M15,"⑤")*$N15</f>
        <v>0</v>
      </c>
      <c r="AI15" s="180">
        <f t="shared" ref="AI15:AI42" si="5">COUNTIFS(L15,"教頭",M15,"⑥")*$N15</f>
        <v>0</v>
      </c>
      <c r="AJ15" s="180">
        <f t="shared" ref="AJ15:AJ42" si="6">COUNTIFS(L15,"教頭",M15,"⑦")*$N15</f>
        <v>0</v>
      </c>
      <c r="AK15" s="180">
        <f t="shared" ref="AK15:AK42" si="7">COUNTIFS(L15,"教頭",M15,"⑧")*$N15</f>
        <v>0</v>
      </c>
      <c r="AL15" s="181"/>
      <c r="AM15" s="180">
        <f>COUNTIFS(L15,"校内指導教員",M15,"①")*$N15</f>
        <v>0</v>
      </c>
      <c r="AN15" s="180">
        <f>COUNTIFS(L15,"校内指導教員",M15,"②")*$N15</f>
        <v>0</v>
      </c>
      <c r="AO15" s="180">
        <f>COUNTIFS(L15,"校内指導教員",M15,"③")*$N15</f>
        <v>0</v>
      </c>
      <c r="AP15" s="180">
        <f>COUNTIFS(L15,"校内指導教員",M15,"④")*$N15</f>
        <v>0</v>
      </c>
      <c r="AQ15" s="180">
        <f>COUNTIFS(L15,"校内指導教員",M15,"⑤")*$N15</f>
        <v>0</v>
      </c>
      <c r="AR15" s="180">
        <f>COUNTIFS(L15,"校内指導教員",M15,"⑥")*$N15</f>
        <v>0</v>
      </c>
      <c r="AS15" s="180">
        <f>COUNTIFS(L15,"校内指導教員",M15,"⑦")*$N15</f>
        <v>0</v>
      </c>
      <c r="AT15" s="180">
        <f>COUNTIFS(L15,"校内指導教員",M15,"⑧")*$N15</f>
        <v>0</v>
      </c>
      <c r="AU15" s="181"/>
      <c r="AV15" s="180">
        <f>COUNTIFS(L15,"教科指導員",M15,"①")*$N15</f>
        <v>0</v>
      </c>
      <c r="AW15" s="180">
        <f>COUNTIFS(L15,"教科指導員",M15,"②")*$N15</f>
        <v>0</v>
      </c>
      <c r="AX15" s="180">
        <f>COUNTIFS(L15,"教科指導員",M15,"③")*$N15</f>
        <v>0</v>
      </c>
      <c r="AY15" s="180">
        <f>COUNTIFS(L15,"教科指導員",M15,"④")*$N15</f>
        <v>0</v>
      </c>
      <c r="AZ15" s="180">
        <f>COUNTIFS(L15,"教科指導員",M15,"⑤")*$N15</f>
        <v>0</v>
      </c>
      <c r="BA15" s="180">
        <f>COUNTIFS(L15,"教科指導員",M15,"⑥")*$N15</f>
        <v>0</v>
      </c>
      <c r="BB15" s="180">
        <f>COUNTIFS(L15,"教科指導員",M15,"⑦")*$N15</f>
        <v>0</v>
      </c>
      <c r="BC15" s="180">
        <f>COUNTIFS(L15,"教科指導員",M15,"⑧")*$N15</f>
        <v>0</v>
      </c>
      <c r="BD15" s="146"/>
      <c r="BE15" s="182">
        <f>SUM(U15:BD15)</f>
        <v>0</v>
      </c>
      <c r="BF15" s="182">
        <f>COUNTIFS(BE15,"0",M15,"①")*N15</f>
        <v>0</v>
      </c>
      <c r="BG15" s="182">
        <f>COUNTIFS(BE15,"0",M15,"②")*N15</f>
        <v>0</v>
      </c>
      <c r="BH15" s="182">
        <f>COUNTIFS(BE15,"0",M15,"③")*N15</f>
        <v>0</v>
      </c>
      <c r="BI15" s="182">
        <f>COUNTIFS(BE15,"0",M15,"④")*N15</f>
        <v>0</v>
      </c>
      <c r="BJ15" s="182">
        <f>COUNTIFS(BE15,"0",M15,"⑤")*N15</f>
        <v>0</v>
      </c>
      <c r="BK15" s="182">
        <f>COUNTIFS(BE15,"0",M15,"⑥")*N15</f>
        <v>0</v>
      </c>
      <c r="BL15" s="182">
        <f>COUNTIFS(BE15,"0",M15,"⑦")*N15</f>
        <v>0</v>
      </c>
      <c r="BM15" s="182">
        <f>COUNTIFS(BE15,"0",M15,"⑧")*N15</f>
        <v>0</v>
      </c>
      <c r="BN15" s="183"/>
      <c r="BO15" s="184">
        <f t="shared" ref="BO15:BO42" si="8">COUNTIF(M15,"①")*$N15</f>
        <v>0</v>
      </c>
      <c r="BP15" s="184">
        <f t="shared" ref="BP15:BP42" si="9">COUNTIF(M15,"②")*$N15</f>
        <v>0</v>
      </c>
      <c r="BQ15" s="184">
        <f t="shared" ref="BQ15:BQ42" si="10">COUNTIF(M15,"③")*$N15</f>
        <v>0</v>
      </c>
      <c r="BR15" s="184">
        <f t="shared" ref="BR15:BR42" si="11">COUNTIF(M15,"④")*$N15</f>
        <v>0</v>
      </c>
      <c r="BS15" s="184">
        <f t="shared" ref="BS15:BS42" si="12">COUNTIF(M15,"⑤")*$N15</f>
        <v>0</v>
      </c>
      <c r="BT15" s="184">
        <f t="shared" ref="BT15:BT42" si="13">COUNTIF(M15,"⑥")*$N15</f>
        <v>0</v>
      </c>
      <c r="BU15" s="184">
        <f t="shared" ref="BU15:BU42" si="14">COUNTIF(M15,"⑦")*$N15</f>
        <v>0</v>
      </c>
      <c r="BV15" s="184">
        <f t="shared" ref="BV15:BV42" si="15">COUNTIF(M15,"⑧")*$N15</f>
        <v>0</v>
      </c>
    </row>
    <row r="16" spans="1:74" s="185" customFormat="1" ht="24" customHeight="1" x14ac:dyDescent="0.15">
      <c r="A16" s="176"/>
      <c r="B16" s="186"/>
      <c r="C16" s="380"/>
      <c r="D16" s="381"/>
      <c r="E16" s="382"/>
      <c r="F16" s="383"/>
      <c r="G16" s="383"/>
      <c r="H16" s="383"/>
      <c r="I16" s="383"/>
      <c r="J16" s="383"/>
      <c r="K16" s="533"/>
      <c r="L16" s="92"/>
      <c r="M16" s="93"/>
      <c r="N16" s="94"/>
      <c r="O16" s="385"/>
      <c r="P16" s="386"/>
      <c r="Q16" s="387"/>
      <c r="R16" s="178"/>
      <c r="S16" s="179" t="str">
        <f>IF(L16=$U$11,$U$11&amp;M16,IF(L16=$AD$11,$AD$11&amp;M16,IF(L16=AM8,AM8&amp;M16,IF(L16=$AV$9,$AV$9&amp;M16,IF(L16=BF9,BF9&amp;M16,IF(L16="","",$BF$9&amp;M16))))))</f>
        <v/>
      </c>
      <c r="T16" s="179"/>
      <c r="U16" s="180">
        <f t="shared" ref="U16:U42" si="16">COUNTIFS(L16,"校長",M16,"①")*$N16</f>
        <v>0</v>
      </c>
      <c r="V16" s="180">
        <f t="shared" ref="V16:V42" si="17">COUNTIFS(L16,"校長",M16,"②")*$N16</f>
        <v>0</v>
      </c>
      <c r="W16" s="180">
        <f t="shared" ref="W16:W42" si="18">COUNTIFS(L16,"校長",M16,"③")*$N16</f>
        <v>0</v>
      </c>
      <c r="X16" s="180">
        <f t="shared" ref="X16:X42" si="19">COUNTIFS(L16,"校長",M16,"④")*$N16</f>
        <v>0</v>
      </c>
      <c r="Y16" s="180">
        <f t="shared" ref="Y16:Y42" si="20">COUNTIFS(L16,"校長",M16,"⑤")*$N16</f>
        <v>0</v>
      </c>
      <c r="Z16" s="180">
        <f t="shared" ref="Z16:Z42" si="21">COUNTIFS(L16,"校長",M16,"⑥")*$N16</f>
        <v>0</v>
      </c>
      <c r="AA16" s="180">
        <f t="shared" ref="AA16:AA42" si="22">COUNTIFS(L16,"校長",M16,"⑦")*$N16</f>
        <v>0</v>
      </c>
      <c r="AB16" s="180">
        <f t="shared" ref="AB16:AB42" si="23">COUNTIFS(L16,"校長",M16,"⑧")*$N16</f>
        <v>0</v>
      </c>
      <c r="AC16" s="181"/>
      <c r="AD16" s="180">
        <f t="shared" si="0"/>
        <v>0</v>
      </c>
      <c r="AE16" s="180">
        <f t="shared" si="1"/>
        <v>0</v>
      </c>
      <c r="AF16" s="180">
        <f t="shared" si="2"/>
        <v>0</v>
      </c>
      <c r="AG16" s="180">
        <f t="shared" si="3"/>
        <v>0</v>
      </c>
      <c r="AH16" s="180">
        <f t="shared" si="4"/>
        <v>0</v>
      </c>
      <c r="AI16" s="180">
        <f t="shared" si="5"/>
        <v>0</v>
      </c>
      <c r="AJ16" s="180">
        <f t="shared" si="6"/>
        <v>0</v>
      </c>
      <c r="AK16" s="180">
        <f t="shared" si="7"/>
        <v>0</v>
      </c>
      <c r="AL16" s="181"/>
      <c r="AM16" s="180">
        <f t="shared" ref="AM16:AM42" si="24">COUNTIFS(L16,"校内指導教員",M16,"①")*$N16</f>
        <v>0</v>
      </c>
      <c r="AN16" s="180">
        <f t="shared" ref="AN16:AN42" si="25">COUNTIFS(L16,"校内指導教員",M16,"②")*$N16</f>
        <v>0</v>
      </c>
      <c r="AO16" s="180">
        <f t="shared" ref="AO16:AO42" si="26">COUNTIFS(L16,"校内指導教員",M16,"③")*$N16</f>
        <v>0</v>
      </c>
      <c r="AP16" s="180">
        <f t="shared" ref="AP16:AP42" si="27">COUNTIFS(L16,"校内指導教員",M16,"④")*$N16</f>
        <v>0</v>
      </c>
      <c r="AQ16" s="180">
        <f t="shared" ref="AQ16:AQ42" si="28">COUNTIFS(L16,"校内指導教員",M16,"⑤")*$N16</f>
        <v>0</v>
      </c>
      <c r="AR16" s="180">
        <f t="shared" ref="AR16:AR42" si="29">COUNTIFS(L16,"校内指導教員",M16,"⑥")*$N16</f>
        <v>0</v>
      </c>
      <c r="AS16" s="180">
        <f t="shared" ref="AS16:AS42" si="30">COUNTIFS(L16,"校内指導教員",M16,"⑦")*$N16</f>
        <v>0</v>
      </c>
      <c r="AT16" s="180">
        <f t="shared" ref="AT16:AT42" si="31">COUNTIFS(L16,"校内指導教員",M16,"⑧")*$N16</f>
        <v>0</v>
      </c>
      <c r="AU16" s="181"/>
      <c r="AV16" s="180">
        <f t="shared" ref="AV16:AV42" si="32">COUNTIFS(L16,"教科指導員",M16,"①")*$N16</f>
        <v>0</v>
      </c>
      <c r="AW16" s="180">
        <f t="shared" ref="AW16:AW42" si="33">COUNTIFS(L16,"教科指導員",M16,"②")*$N16</f>
        <v>0</v>
      </c>
      <c r="AX16" s="180">
        <f t="shared" ref="AX16:AX42" si="34">COUNTIFS(L16,"教科指導員",M16,"③")*$N16</f>
        <v>0</v>
      </c>
      <c r="AY16" s="180">
        <f t="shared" ref="AY16:AY42" si="35">COUNTIFS(L16,"教科指導員",M16,"④")*$N16</f>
        <v>0</v>
      </c>
      <c r="AZ16" s="180">
        <f t="shared" ref="AZ16:AZ42" si="36">COUNTIFS(L16,"教科指導員",M16,"⑤")*$N16</f>
        <v>0</v>
      </c>
      <c r="BA16" s="180">
        <f t="shared" ref="BA16:BA42" si="37">COUNTIFS(L16,"教科指導員",M16,"⑥")*$N16</f>
        <v>0</v>
      </c>
      <c r="BB16" s="180">
        <f t="shared" ref="BB16:BB42" si="38">COUNTIFS(L16,"教科指導員",M16,"⑦")*$N16</f>
        <v>0</v>
      </c>
      <c r="BC16" s="180">
        <f t="shared" ref="BC16:BC42" si="39">COUNTIFS(L16,"教科指導員",M16,"⑧")*$N16</f>
        <v>0</v>
      </c>
      <c r="BD16" s="146"/>
      <c r="BE16" s="182">
        <f t="shared" ref="BE16:BE42" si="40">SUM(U16:BD16)</f>
        <v>0</v>
      </c>
      <c r="BF16" s="182">
        <f>COUNTIFS(BE16,"0",M16,"①")*N16</f>
        <v>0</v>
      </c>
      <c r="BG16" s="182">
        <f>COUNTIFS(BE16,"0",M16,"②")*N16</f>
        <v>0</v>
      </c>
      <c r="BH16" s="182">
        <f>COUNTIFS(BE16,"0",M16,"③")*N16</f>
        <v>0</v>
      </c>
      <c r="BI16" s="182">
        <f>COUNTIFS(BE16,"0",M16,"④")*N16</f>
        <v>0</v>
      </c>
      <c r="BJ16" s="182">
        <f>COUNTIFS(BE16,"0",M16,"⑤")*N16</f>
        <v>0</v>
      </c>
      <c r="BK16" s="182">
        <f>COUNTIFS(BE16,"0",M16,"⑥")*N16</f>
        <v>0</v>
      </c>
      <c r="BL16" s="182">
        <f>COUNTIFS(BE16,"0",M16,"⑦")*N16</f>
        <v>0</v>
      </c>
      <c r="BM16" s="182">
        <f>COUNTIFS(BE16,"0",M16,"⑧")*N16</f>
        <v>0</v>
      </c>
      <c r="BN16" s="183"/>
      <c r="BO16" s="184">
        <f t="shared" si="8"/>
        <v>0</v>
      </c>
      <c r="BP16" s="184">
        <f t="shared" si="9"/>
        <v>0</v>
      </c>
      <c r="BQ16" s="184">
        <f t="shared" si="10"/>
        <v>0</v>
      </c>
      <c r="BR16" s="184">
        <f t="shared" si="11"/>
        <v>0</v>
      </c>
      <c r="BS16" s="184">
        <f t="shared" si="12"/>
        <v>0</v>
      </c>
      <c r="BT16" s="184">
        <f t="shared" si="13"/>
        <v>0</v>
      </c>
      <c r="BU16" s="184">
        <f t="shared" si="14"/>
        <v>0</v>
      </c>
      <c r="BV16" s="184">
        <f t="shared" si="15"/>
        <v>0</v>
      </c>
    </row>
    <row r="17" spans="1:74" s="185" customFormat="1" ht="24" customHeight="1" x14ac:dyDescent="0.15">
      <c r="A17" s="176"/>
      <c r="B17" s="186"/>
      <c r="C17" s="380"/>
      <c r="D17" s="381"/>
      <c r="E17" s="382"/>
      <c r="F17" s="383"/>
      <c r="G17" s="383"/>
      <c r="H17" s="383"/>
      <c r="I17" s="383"/>
      <c r="J17" s="383"/>
      <c r="K17" s="533"/>
      <c r="L17" s="92"/>
      <c r="M17" s="93"/>
      <c r="N17" s="94"/>
      <c r="O17" s="385"/>
      <c r="P17" s="386"/>
      <c r="Q17" s="387"/>
      <c r="R17" s="178"/>
      <c r="S17" s="179" t="str">
        <f>IF(L17=$U$11,$U$11&amp;M17,IF(L17=$AD$11,$AD$11&amp;M17,IF(L17=AM8,AM8&amp;M17,IF(L17=$AV$9,$AV$9&amp;M17,IF(L17=BF9,BF9&amp;M17,IF(L17="","",$BF$9&amp;M17))))))</f>
        <v/>
      </c>
      <c r="T17" s="179"/>
      <c r="U17" s="180">
        <f t="shared" si="16"/>
        <v>0</v>
      </c>
      <c r="V17" s="180">
        <f t="shared" si="17"/>
        <v>0</v>
      </c>
      <c r="W17" s="180">
        <f t="shared" si="18"/>
        <v>0</v>
      </c>
      <c r="X17" s="180">
        <f t="shared" si="19"/>
        <v>0</v>
      </c>
      <c r="Y17" s="180">
        <f t="shared" si="20"/>
        <v>0</v>
      </c>
      <c r="Z17" s="180">
        <f t="shared" si="21"/>
        <v>0</v>
      </c>
      <c r="AA17" s="180">
        <f t="shared" si="22"/>
        <v>0</v>
      </c>
      <c r="AB17" s="180">
        <f t="shared" si="23"/>
        <v>0</v>
      </c>
      <c r="AC17" s="181"/>
      <c r="AD17" s="180">
        <f t="shared" si="0"/>
        <v>0</v>
      </c>
      <c r="AE17" s="180">
        <f t="shared" si="1"/>
        <v>0</v>
      </c>
      <c r="AF17" s="180">
        <f t="shared" si="2"/>
        <v>0</v>
      </c>
      <c r="AG17" s="180">
        <f t="shared" si="3"/>
        <v>0</v>
      </c>
      <c r="AH17" s="180">
        <f t="shared" si="4"/>
        <v>0</v>
      </c>
      <c r="AI17" s="180">
        <f t="shared" si="5"/>
        <v>0</v>
      </c>
      <c r="AJ17" s="180">
        <f t="shared" si="6"/>
        <v>0</v>
      </c>
      <c r="AK17" s="180">
        <f t="shared" si="7"/>
        <v>0</v>
      </c>
      <c r="AL17" s="181"/>
      <c r="AM17" s="180">
        <f t="shared" si="24"/>
        <v>0</v>
      </c>
      <c r="AN17" s="180">
        <f t="shared" si="25"/>
        <v>0</v>
      </c>
      <c r="AO17" s="180">
        <f t="shared" si="26"/>
        <v>0</v>
      </c>
      <c r="AP17" s="180">
        <f t="shared" si="27"/>
        <v>0</v>
      </c>
      <c r="AQ17" s="180">
        <f t="shared" si="28"/>
        <v>0</v>
      </c>
      <c r="AR17" s="180">
        <f t="shared" si="29"/>
        <v>0</v>
      </c>
      <c r="AS17" s="180">
        <f t="shared" si="30"/>
        <v>0</v>
      </c>
      <c r="AT17" s="180">
        <f t="shared" si="31"/>
        <v>0</v>
      </c>
      <c r="AU17" s="181"/>
      <c r="AV17" s="180">
        <f t="shared" si="32"/>
        <v>0</v>
      </c>
      <c r="AW17" s="180">
        <f t="shared" si="33"/>
        <v>0</v>
      </c>
      <c r="AX17" s="180">
        <f t="shared" si="34"/>
        <v>0</v>
      </c>
      <c r="AY17" s="180">
        <f t="shared" si="35"/>
        <v>0</v>
      </c>
      <c r="AZ17" s="180">
        <f t="shared" si="36"/>
        <v>0</v>
      </c>
      <c r="BA17" s="180">
        <f t="shared" si="37"/>
        <v>0</v>
      </c>
      <c r="BB17" s="180">
        <f t="shared" si="38"/>
        <v>0</v>
      </c>
      <c r="BC17" s="180">
        <f t="shared" si="39"/>
        <v>0</v>
      </c>
      <c r="BD17" s="146"/>
      <c r="BE17" s="182">
        <f t="shared" si="40"/>
        <v>0</v>
      </c>
      <c r="BF17" s="182">
        <f t="shared" ref="BF17:BF42" si="41">COUNTIFS(BE17,"0",M17,"①")*N17</f>
        <v>0</v>
      </c>
      <c r="BG17" s="182">
        <f t="shared" ref="BG17:BG42" si="42">COUNTIFS(BE17,"0",M17,"②")*N17</f>
        <v>0</v>
      </c>
      <c r="BH17" s="182">
        <f t="shared" ref="BH17:BH42" si="43">COUNTIFS(BE17,"0",M17,"③")*N17</f>
        <v>0</v>
      </c>
      <c r="BI17" s="182">
        <f t="shared" ref="BI17:BI42" si="44">COUNTIFS(BE17,"0",M17,"④")*N17</f>
        <v>0</v>
      </c>
      <c r="BJ17" s="182">
        <f t="shared" ref="BJ17:BJ42" si="45">COUNTIFS(BE17,"0",M17,"⑤")*N17</f>
        <v>0</v>
      </c>
      <c r="BK17" s="182">
        <f t="shared" ref="BK17:BK42" si="46">COUNTIFS(BE17,"0",M17,"⑥")*N17</f>
        <v>0</v>
      </c>
      <c r="BL17" s="182">
        <f t="shared" ref="BL17:BL42" si="47">COUNTIFS(BE17,"0",M17,"⑦")*N17</f>
        <v>0</v>
      </c>
      <c r="BM17" s="182">
        <f t="shared" ref="BM17:BM42" si="48">COUNTIFS(BE17,"0",M17,"⑧")*N17</f>
        <v>0</v>
      </c>
      <c r="BN17" s="183"/>
      <c r="BO17" s="184">
        <f t="shared" si="8"/>
        <v>0</v>
      </c>
      <c r="BP17" s="184">
        <f t="shared" si="9"/>
        <v>0</v>
      </c>
      <c r="BQ17" s="184">
        <f t="shared" si="10"/>
        <v>0</v>
      </c>
      <c r="BR17" s="184">
        <f t="shared" si="11"/>
        <v>0</v>
      </c>
      <c r="BS17" s="184">
        <f t="shared" si="12"/>
        <v>0</v>
      </c>
      <c r="BT17" s="184">
        <f t="shared" si="13"/>
        <v>0</v>
      </c>
      <c r="BU17" s="184">
        <f t="shared" si="14"/>
        <v>0</v>
      </c>
      <c r="BV17" s="184">
        <f t="shared" si="15"/>
        <v>0</v>
      </c>
    </row>
    <row r="18" spans="1:74" s="185" customFormat="1" ht="24" customHeight="1" x14ac:dyDescent="0.15">
      <c r="A18" s="176"/>
      <c r="B18" s="186"/>
      <c r="C18" s="380"/>
      <c r="D18" s="381"/>
      <c r="E18" s="382"/>
      <c r="F18" s="383"/>
      <c r="G18" s="383"/>
      <c r="H18" s="383"/>
      <c r="I18" s="383"/>
      <c r="J18" s="383"/>
      <c r="K18" s="533"/>
      <c r="L18" s="92"/>
      <c r="M18" s="93"/>
      <c r="N18" s="94"/>
      <c r="O18" s="385"/>
      <c r="P18" s="386"/>
      <c r="Q18" s="387"/>
      <c r="R18" s="178"/>
      <c r="S18" s="179" t="str">
        <f>IF(L18=$U$11,$U$11&amp;M18,IF(L18=$AD$11,$AD$11&amp;M18,IF(L18=AM8,AM8&amp;M18,IF(L18=$AV$9,$AV$9&amp;M18,IF(L18=BF9,BF9&amp;M18,IF(L18="","",$BF$9&amp;M18))))))</f>
        <v/>
      </c>
      <c r="T18" s="179"/>
      <c r="U18" s="180">
        <f t="shared" si="16"/>
        <v>0</v>
      </c>
      <c r="V18" s="180">
        <f t="shared" si="17"/>
        <v>0</v>
      </c>
      <c r="W18" s="180">
        <f t="shared" si="18"/>
        <v>0</v>
      </c>
      <c r="X18" s="180">
        <f t="shared" si="19"/>
        <v>0</v>
      </c>
      <c r="Y18" s="180">
        <f t="shared" si="20"/>
        <v>0</v>
      </c>
      <c r="Z18" s="180">
        <f t="shared" si="21"/>
        <v>0</v>
      </c>
      <c r="AA18" s="180">
        <f t="shared" si="22"/>
        <v>0</v>
      </c>
      <c r="AB18" s="180">
        <f t="shared" si="23"/>
        <v>0</v>
      </c>
      <c r="AC18" s="181"/>
      <c r="AD18" s="180">
        <f t="shared" si="0"/>
        <v>0</v>
      </c>
      <c r="AE18" s="180">
        <f t="shared" si="1"/>
        <v>0</v>
      </c>
      <c r="AF18" s="180">
        <f t="shared" si="2"/>
        <v>0</v>
      </c>
      <c r="AG18" s="180">
        <f t="shared" si="3"/>
        <v>0</v>
      </c>
      <c r="AH18" s="180">
        <f t="shared" si="4"/>
        <v>0</v>
      </c>
      <c r="AI18" s="180">
        <f t="shared" si="5"/>
        <v>0</v>
      </c>
      <c r="AJ18" s="180">
        <f t="shared" si="6"/>
        <v>0</v>
      </c>
      <c r="AK18" s="180">
        <f t="shared" si="7"/>
        <v>0</v>
      </c>
      <c r="AL18" s="181"/>
      <c r="AM18" s="180">
        <f t="shared" si="24"/>
        <v>0</v>
      </c>
      <c r="AN18" s="180">
        <f t="shared" si="25"/>
        <v>0</v>
      </c>
      <c r="AO18" s="180">
        <f t="shared" si="26"/>
        <v>0</v>
      </c>
      <c r="AP18" s="180">
        <f t="shared" si="27"/>
        <v>0</v>
      </c>
      <c r="AQ18" s="180">
        <f t="shared" si="28"/>
        <v>0</v>
      </c>
      <c r="AR18" s="180">
        <f t="shared" si="29"/>
        <v>0</v>
      </c>
      <c r="AS18" s="180">
        <f t="shared" si="30"/>
        <v>0</v>
      </c>
      <c r="AT18" s="180">
        <f t="shared" si="31"/>
        <v>0</v>
      </c>
      <c r="AU18" s="181"/>
      <c r="AV18" s="180">
        <f t="shared" si="32"/>
        <v>0</v>
      </c>
      <c r="AW18" s="180">
        <f t="shared" si="33"/>
        <v>0</v>
      </c>
      <c r="AX18" s="180">
        <f t="shared" si="34"/>
        <v>0</v>
      </c>
      <c r="AY18" s="180">
        <f t="shared" si="35"/>
        <v>0</v>
      </c>
      <c r="AZ18" s="180">
        <f t="shared" si="36"/>
        <v>0</v>
      </c>
      <c r="BA18" s="180">
        <f t="shared" si="37"/>
        <v>0</v>
      </c>
      <c r="BB18" s="180">
        <f t="shared" si="38"/>
        <v>0</v>
      </c>
      <c r="BC18" s="180">
        <f t="shared" si="39"/>
        <v>0</v>
      </c>
      <c r="BD18" s="146"/>
      <c r="BE18" s="182">
        <f t="shared" si="40"/>
        <v>0</v>
      </c>
      <c r="BF18" s="182">
        <f t="shared" si="41"/>
        <v>0</v>
      </c>
      <c r="BG18" s="182">
        <f t="shared" si="42"/>
        <v>0</v>
      </c>
      <c r="BH18" s="182">
        <f t="shared" si="43"/>
        <v>0</v>
      </c>
      <c r="BI18" s="182">
        <f t="shared" si="44"/>
        <v>0</v>
      </c>
      <c r="BJ18" s="182">
        <f t="shared" si="45"/>
        <v>0</v>
      </c>
      <c r="BK18" s="182">
        <f t="shared" si="46"/>
        <v>0</v>
      </c>
      <c r="BL18" s="182">
        <f t="shared" si="47"/>
        <v>0</v>
      </c>
      <c r="BM18" s="182">
        <f t="shared" si="48"/>
        <v>0</v>
      </c>
      <c r="BN18" s="183"/>
      <c r="BO18" s="184">
        <f t="shared" si="8"/>
        <v>0</v>
      </c>
      <c r="BP18" s="184">
        <f t="shared" si="9"/>
        <v>0</v>
      </c>
      <c r="BQ18" s="184">
        <f t="shared" si="10"/>
        <v>0</v>
      </c>
      <c r="BR18" s="184">
        <f t="shared" si="11"/>
        <v>0</v>
      </c>
      <c r="BS18" s="184">
        <f t="shared" si="12"/>
        <v>0</v>
      </c>
      <c r="BT18" s="184">
        <f t="shared" si="13"/>
        <v>0</v>
      </c>
      <c r="BU18" s="184">
        <f t="shared" si="14"/>
        <v>0</v>
      </c>
      <c r="BV18" s="184">
        <f t="shared" si="15"/>
        <v>0</v>
      </c>
    </row>
    <row r="19" spans="1:74" s="185" customFormat="1" ht="24" customHeight="1" x14ac:dyDescent="0.15">
      <c r="A19" s="176"/>
      <c r="B19" s="187"/>
      <c r="C19" s="380"/>
      <c r="D19" s="381"/>
      <c r="E19" s="382"/>
      <c r="F19" s="383"/>
      <c r="G19" s="383"/>
      <c r="H19" s="383"/>
      <c r="I19" s="383"/>
      <c r="J19" s="383"/>
      <c r="K19" s="533"/>
      <c r="L19" s="92"/>
      <c r="M19" s="93"/>
      <c r="N19" s="94"/>
      <c r="O19" s="385"/>
      <c r="P19" s="386"/>
      <c r="Q19" s="387"/>
      <c r="R19" s="178"/>
      <c r="S19" s="179" t="str">
        <f>IF(L19=$U$11,$U$11&amp;M19,IF(L19=$AD$11,$AD$11&amp;M19,IF(L19=AM8,AM8&amp;M19,IF(L19=$AV$9,$AV$9&amp;M19,IF(L19=BF9,BF9&amp;M19,IF(L19="","",$BF$9&amp;M19))))))</f>
        <v/>
      </c>
      <c r="T19" s="179"/>
      <c r="U19" s="180">
        <f t="shared" si="16"/>
        <v>0</v>
      </c>
      <c r="V19" s="180">
        <f t="shared" si="17"/>
        <v>0</v>
      </c>
      <c r="W19" s="180">
        <f t="shared" si="18"/>
        <v>0</v>
      </c>
      <c r="X19" s="180">
        <f t="shared" si="19"/>
        <v>0</v>
      </c>
      <c r="Y19" s="180">
        <f t="shared" si="20"/>
        <v>0</v>
      </c>
      <c r="Z19" s="180">
        <f t="shared" si="21"/>
        <v>0</v>
      </c>
      <c r="AA19" s="180">
        <f t="shared" si="22"/>
        <v>0</v>
      </c>
      <c r="AB19" s="180">
        <f t="shared" si="23"/>
        <v>0</v>
      </c>
      <c r="AC19" s="181"/>
      <c r="AD19" s="180">
        <f t="shared" si="0"/>
        <v>0</v>
      </c>
      <c r="AE19" s="180">
        <f t="shared" si="1"/>
        <v>0</v>
      </c>
      <c r="AF19" s="180">
        <f t="shared" si="2"/>
        <v>0</v>
      </c>
      <c r="AG19" s="180">
        <f t="shared" si="3"/>
        <v>0</v>
      </c>
      <c r="AH19" s="180">
        <f t="shared" si="4"/>
        <v>0</v>
      </c>
      <c r="AI19" s="180">
        <f t="shared" si="5"/>
        <v>0</v>
      </c>
      <c r="AJ19" s="180">
        <f t="shared" si="6"/>
        <v>0</v>
      </c>
      <c r="AK19" s="180">
        <f t="shared" si="7"/>
        <v>0</v>
      </c>
      <c r="AL19" s="181"/>
      <c r="AM19" s="180">
        <f t="shared" si="24"/>
        <v>0</v>
      </c>
      <c r="AN19" s="180">
        <f t="shared" si="25"/>
        <v>0</v>
      </c>
      <c r="AO19" s="180">
        <f t="shared" si="26"/>
        <v>0</v>
      </c>
      <c r="AP19" s="180">
        <f t="shared" si="27"/>
        <v>0</v>
      </c>
      <c r="AQ19" s="180">
        <f t="shared" si="28"/>
        <v>0</v>
      </c>
      <c r="AR19" s="180">
        <f t="shared" si="29"/>
        <v>0</v>
      </c>
      <c r="AS19" s="180">
        <f t="shared" si="30"/>
        <v>0</v>
      </c>
      <c r="AT19" s="180">
        <f t="shared" si="31"/>
        <v>0</v>
      </c>
      <c r="AU19" s="181"/>
      <c r="AV19" s="180">
        <f t="shared" si="32"/>
        <v>0</v>
      </c>
      <c r="AW19" s="180">
        <f t="shared" si="33"/>
        <v>0</v>
      </c>
      <c r="AX19" s="180">
        <f t="shared" si="34"/>
        <v>0</v>
      </c>
      <c r="AY19" s="180">
        <f t="shared" si="35"/>
        <v>0</v>
      </c>
      <c r="AZ19" s="180">
        <f t="shared" si="36"/>
        <v>0</v>
      </c>
      <c r="BA19" s="180">
        <f t="shared" si="37"/>
        <v>0</v>
      </c>
      <c r="BB19" s="180">
        <f t="shared" si="38"/>
        <v>0</v>
      </c>
      <c r="BC19" s="180">
        <f t="shared" si="39"/>
        <v>0</v>
      </c>
      <c r="BD19" s="146"/>
      <c r="BE19" s="182">
        <f t="shared" si="40"/>
        <v>0</v>
      </c>
      <c r="BF19" s="182">
        <f t="shared" si="41"/>
        <v>0</v>
      </c>
      <c r="BG19" s="182">
        <f t="shared" si="42"/>
        <v>0</v>
      </c>
      <c r="BH19" s="182">
        <f t="shared" si="43"/>
        <v>0</v>
      </c>
      <c r="BI19" s="182">
        <f t="shared" si="44"/>
        <v>0</v>
      </c>
      <c r="BJ19" s="182">
        <f t="shared" si="45"/>
        <v>0</v>
      </c>
      <c r="BK19" s="182">
        <f t="shared" si="46"/>
        <v>0</v>
      </c>
      <c r="BL19" s="182">
        <f t="shared" si="47"/>
        <v>0</v>
      </c>
      <c r="BM19" s="182">
        <f t="shared" si="48"/>
        <v>0</v>
      </c>
      <c r="BN19" s="183"/>
      <c r="BO19" s="184">
        <f t="shared" si="8"/>
        <v>0</v>
      </c>
      <c r="BP19" s="184">
        <f t="shared" si="9"/>
        <v>0</v>
      </c>
      <c r="BQ19" s="184">
        <f t="shared" si="10"/>
        <v>0</v>
      </c>
      <c r="BR19" s="184">
        <f t="shared" si="11"/>
        <v>0</v>
      </c>
      <c r="BS19" s="184">
        <f t="shared" si="12"/>
        <v>0</v>
      </c>
      <c r="BT19" s="184">
        <f t="shared" si="13"/>
        <v>0</v>
      </c>
      <c r="BU19" s="184">
        <f t="shared" si="14"/>
        <v>0</v>
      </c>
      <c r="BV19" s="184">
        <f t="shared" si="15"/>
        <v>0</v>
      </c>
    </row>
    <row r="20" spans="1:74" s="185" customFormat="1" ht="24" customHeight="1" x14ac:dyDescent="0.15">
      <c r="A20" s="176"/>
      <c r="B20" s="186"/>
      <c r="C20" s="380"/>
      <c r="D20" s="381"/>
      <c r="E20" s="382"/>
      <c r="F20" s="383"/>
      <c r="G20" s="383"/>
      <c r="H20" s="383"/>
      <c r="I20" s="383"/>
      <c r="J20" s="383"/>
      <c r="K20" s="533"/>
      <c r="L20" s="92"/>
      <c r="M20" s="93"/>
      <c r="N20" s="94"/>
      <c r="O20" s="385"/>
      <c r="P20" s="386"/>
      <c r="Q20" s="387"/>
      <c r="R20" s="178"/>
      <c r="S20" s="179" t="str">
        <f>IF(L20=$U$11,$U$11&amp;M20,IF(L20=$AD$11,$AD$11&amp;M20,IF(L20=AM8,AM8&amp;M20,IF(L20=$AV$9,$AV$9&amp;M20,IF(L20=BF9,BF9&amp;M20,IF(L20="","",$BF$9&amp;M20))))))</f>
        <v/>
      </c>
      <c r="T20" s="179"/>
      <c r="U20" s="180">
        <f t="shared" si="16"/>
        <v>0</v>
      </c>
      <c r="V20" s="180">
        <f t="shared" si="17"/>
        <v>0</v>
      </c>
      <c r="W20" s="180">
        <f t="shared" si="18"/>
        <v>0</v>
      </c>
      <c r="X20" s="180">
        <f t="shared" si="19"/>
        <v>0</v>
      </c>
      <c r="Y20" s="180">
        <f t="shared" si="20"/>
        <v>0</v>
      </c>
      <c r="Z20" s="180">
        <f t="shared" si="21"/>
        <v>0</v>
      </c>
      <c r="AA20" s="180">
        <f t="shared" si="22"/>
        <v>0</v>
      </c>
      <c r="AB20" s="180">
        <f t="shared" si="23"/>
        <v>0</v>
      </c>
      <c r="AC20" s="181"/>
      <c r="AD20" s="180">
        <f t="shared" si="0"/>
        <v>0</v>
      </c>
      <c r="AE20" s="180">
        <f t="shared" si="1"/>
        <v>0</v>
      </c>
      <c r="AF20" s="180">
        <f t="shared" si="2"/>
        <v>0</v>
      </c>
      <c r="AG20" s="180">
        <f t="shared" si="3"/>
        <v>0</v>
      </c>
      <c r="AH20" s="180">
        <f t="shared" si="4"/>
        <v>0</v>
      </c>
      <c r="AI20" s="180">
        <f t="shared" si="5"/>
        <v>0</v>
      </c>
      <c r="AJ20" s="180">
        <f t="shared" si="6"/>
        <v>0</v>
      </c>
      <c r="AK20" s="180">
        <f t="shared" si="7"/>
        <v>0</v>
      </c>
      <c r="AL20" s="181"/>
      <c r="AM20" s="180">
        <f t="shared" si="24"/>
        <v>0</v>
      </c>
      <c r="AN20" s="180">
        <f t="shared" si="25"/>
        <v>0</v>
      </c>
      <c r="AO20" s="180">
        <f t="shared" si="26"/>
        <v>0</v>
      </c>
      <c r="AP20" s="180">
        <f t="shared" si="27"/>
        <v>0</v>
      </c>
      <c r="AQ20" s="180">
        <f t="shared" si="28"/>
        <v>0</v>
      </c>
      <c r="AR20" s="180">
        <f t="shared" si="29"/>
        <v>0</v>
      </c>
      <c r="AS20" s="180">
        <f t="shared" si="30"/>
        <v>0</v>
      </c>
      <c r="AT20" s="180">
        <f t="shared" si="31"/>
        <v>0</v>
      </c>
      <c r="AU20" s="181"/>
      <c r="AV20" s="180">
        <f t="shared" si="32"/>
        <v>0</v>
      </c>
      <c r="AW20" s="180">
        <f t="shared" si="33"/>
        <v>0</v>
      </c>
      <c r="AX20" s="180">
        <f t="shared" si="34"/>
        <v>0</v>
      </c>
      <c r="AY20" s="180">
        <f t="shared" si="35"/>
        <v>0</v>
      </c>
      <c r="AZ20" s="180">
        <f t="shared" si="36"/>
        <v>0</v>
      </c>
      <c r="BA20" s="180">
        <f t="shared" si="37"/>
        <v>0</v>
      </c>
      <c r="BB20" s="180">
        <f t="shared" si="38"/>
        <v>0</v>
      </c>
      <c r="BC20" s="180">
        <f t="shared" si="39"/>
        <v>0</v>
      </c>
      <c r="BD20" s="146"/>
      <c r="BE20" s="182">
        <f t="shared" si="40"/>
        <v>0</v>
      </c>
      <c r="BF20" s="182">
        <f t="shared" si="41"/>
        <v>0</v>
      </c>
      <c r="BG20" s="182">
        <f t="shared" si="42"/>
        <v>0</v>
      </c>
      <c r="BH20" s="182">
        <f t="shared" si="43"/>
        <v>0</v>
      </c>
      <c r="BI20" s="182">
        <f t="shared" si="44"/>
        <v>0</v>
      </c>
      <c r="BJ20" s="182">
        <f t="shared" si="45"/>
        <v>0</v>
      </c>
      <c r="BK20" s="182">
        <f t="shared" si="46"/>
        <v>0</v>
      </c>
      <c r="BL20" s="182">
        <f t="shared" si="47"/>
        <v>0</v>
      </c>
      <c r="BM20" s="182">
        <f t="shared" si="48"/>
        <v>0</v>
      </c>
      <c r="BN20" s="183"/>
      <c r="BO20" s="184">
        <f t="shared" si="8"/>
        <v>0</v>
      </c>
      <c r="BP20" s="184">
        <f t="shared" si="9"/>
        <v>0</v>
      </c>
      <c r="BQ20" s="184">
        <f t="shared" si="10"/>
        <v>0</v>
      </c>
      <c r="BR20" s="184">
        <f t="shared" si="11"/>
        <v>0</v>
      </c>
      <c r="BS20" s="184">
        <f t="shared" si="12"/>
        <v>0</v>
      </c>
      <c r="BT20" s="184">
        <f t="shared" si="13"/>
        <v>0</v>
      </c>
      <c r="BU20" s="184">
        <f t="shared" si="14"/>
        <v>0</v>
      </c>
      <c r="BV20" s="184">
        <f t="shared" si="15"/>
        <v>0</v>
      </c>
    </row>
    <row r="21" spans="1:74" s="185" customFormat="1" ht="24" customHeight="1" x14ac:dyDescent="0.15">
      <c r="A21" s="176"/>
      <c r="B21" s="187"/>
      <c r="C21" s="380"/>
      <c r="D21" s="381"/>
      <c r="E21" s="382"/>
      <c r="F21" s="383"/>
      <c r="G21" s="383"/>
      <c r="H21" s="383"/>
      <c r="I21" s="383"/>
      <c r="J21" s="383"/>
      <c r="K21" s="533"/>
      <c r="L21" s="92"/>
      <c r="M21" s="93"/>
      <c r="N21" s="94"/>
      <c r="O21" s="385"/>
      <c r="P21" s="386"/>
      <c r="Q21" s="387"/>
      <c r="R21" s="178"/>
      <c r="S21" s="179" t="str">
        <f>IF(L21=$U$11,$U$11&amp;M21,IF(L21=$AD$11,$AD$11&amp;M21,IF(L21=AM8,AM8&amp;M21,IF(L21=$AV$9,$AV$9&amp;M21,IF(L21=BF9,BF9&amp;M21,IF(L21="","",$BF$9&amp;M21))))))</f>
        <v/>
      </c>
      <c r="T21" s="179"/>
      <c r="U21" s="180">
        <f t="shared" si="16"/>
        <v>0</v>
      </c>
      <c r="V21" s="180">
        <f t="shared" si="17"/>
        <v>0</v>
      </c>
      <c r="W21" s="180">
        <f t="shared" si="18"/>
        <v>0</v>
      </c>
      <c r="X21" s="180">
        <f t="shared" si="19"/>
        <v>0</v>
      </c>
      <c r="Y21" s="180">
        <f t="shared" si="20"/>
        <v>0</v>
      </c>
      <c r="Z21" s="180">
        <f t="shared" si="21"/>
        <v>0</v>
      </c>
      <c r="AA21" s="180">
        <f t="shared" si="22"/>
        <v>0</v>
      </c>
      <c r="AB21" s="180">
        <f t="shared" si="23"/>
        <v>0</v>
      </c>
      <c r="AC21" s="181"/>
      <c r="AD21" s="180">
        <f t="shared" si="0"/>
        <v>0</v>
      </c>
      <c r="AE21" s="180">
        <f t="shared" si="1"/>
        <v>0</v>
      </c>
      <c r="AF21" s="180">
        <f t="shared" si="2"/>
        <v>0</v>
      </c>
      <c r="AG21" s="180">
        <f t="shared" si="3"/>
        <v>0</v>
      </c>
      <c r="AH21" s="180">
        <f t="shared" si="4"/>
        <v>0</v>
      </c>
      <c r="AI21" s="180">
        <f t="shared" si="5"/>
        <v>0</v>
      </c>
      <c r="AJ21" s="180">
        <f t="shared" si="6"/>
        <v>0</v>
      </c>
      <c r="AK21" s="180">
        <f t="shared" si="7"/>
        <v>0</v>
      </c>
      <c r="AL21" s="181"/>
      <c r="AM21" s="180">
        <f t="shared" si="24"/>
        <v>0</v>
      </c>
      <c r="AN21" s="180">
        <f t="shared" si="25"/>
        <v>0</v>
      </c>
      <c r="AO21" s="180">
        <f t="shared" si="26"/>
        <v>0</v>
      </c>
      <c r="AP21" s="180">
        <f t="shared" si="27"/>
        <v>0</v>
      </c>
      <c r="AQ21" s="180">
        <f t="shared" si="28"/>
        <v>0</v>
      </c>
      <c r="AR21" s="180">
        <f t="shared" si="29"/>
        <v>0</v>
      </c>
      <c r="AS21" s="180">
        <f t="shared" si="30"/>
        <v>0</v>
      </c>
      <c r="AT21" s="180">
        <f t="shared" si="31"/>
        <v>0</v>
      </c>
      <c r="AU21" s="181"/>
      <c r="AV21" s="180">
        <f t="shared" si="32"/>
        <v>0</v>
      </c>
      <c r="AW21" s="180">
        <f t="shared" si="33"/>
        <v>0</v>
      </c>
      <c r="AX21" s="180">
        <f t="shared" si="34"/>
        <v>0</v>
      </c>
      <c r="AY21" s="180">
        <f t="shared" si="35"/>
        <v>0</v>
      </c>
      <c r="AZ21" s="180">
        <f t="shared" si="36"/>
        <v>0</v>
      </c>
      <c r="BA21" s="180">
        <f t="shared" si="37"/>
        <v>0</v>
      </c>
      <c r="BB21" s="180">
        <f t="shared" si="38"/>
        <v>0</v>
      </c>
      <c r="BC21" s="180">
        <f t="shared" si="39"/>
        <v>0</v>
      </c>
      <c r="BD21" s="146"/>
      <c r="BE21" s="182">
        <f t="shared" si="40"/>
        <v>0</v>
      </c>
      <c r="BF21" s="182">
        <f t="shared" si="41"/>
        <v>0</v>
      </c>
      <c r="BG21" s="182">
        <f t="shared" si="42"/>
        <v>0</v>
      </c>
      <c r="BH21" s="182">
        <f t="shared" si="43"/>
        <v>0</v>
      </c>
      <c r="BI21" s="182">
        <f t="shared" si="44"/>
        <v>0</v>
      </c>
      <c r="BJ21" s="182">
        <f t="shared" si="45"/>
        <v>0</v>
      </c>
      <c r="BK21" s="182">
        <f t="shared" si="46"/>
        <v>0</v>
      </c>
      <c r="BL21" s="182">
        <f t="shared" si="47"/>
        <v>0</v>
      </c>
      <c r="BM21" s="182">
        <f t="shared" si="48"/>
        <v>0</v>
      </c>
      <c r="BN21" s="183"/>
      <c r="BO21" s="184">
        <f t="shared" si="8"/>
        <v>0</v>
      </c>
      <c r="BP21" s="184">
        <f t="shared" si="9"/>
        <v>0</v>
      </c>
      <c r="BQ21" s="184">
        <f t="shared" si="10"/>
        <v>0</v>
      </c>
      <c r="BR21" s="184">
        <f t="shared" si="11"/>
        <v>0</v>
      </c>
      <c r="BS21" s="184">
        <f t="shared" si="12"/>
        <v>0</v>
      </c>
      <c r="BT21" s="184">
        <f t="shared" si="13"/>
        <v>0</v>
      </c>
      <c r="BU21" s="184">
        <f t="shared" si="14"/>
        <v>0</v>
      </c>
      <c r="BV21" s="184">
        <f t="shared" si="15"/>
        <v>0</v>
      </c>
    </row>
    <row r="22" spans="1:74" s="185" customFormat="1" ht="24" customHeight="1" x14ac:dyDescent="0.15">
      <c r="A22" s="176"/>
      <c r="B22" s="186"/>
      <c r="C22" s="380"/>
      <c r="D22" s="381"/>
      <c r="E22" s="382"/>
      <c r="F22" s="383"/>
      <c r="G22" s="383"/>
      <c r="H22" s="383"/>
      <c r="I22" s="383"/>
      <c r="J22" s="383"/>
      <c r="K22" s="533"/>
      <c r="L22" s="92"/>
      <c r="M22" s="93"/>
      <c r="N22" s="94"/>
      <c r="O22" s="385"/>
      <c r="P22" s="386"/>
      <c r="Q22" s="387"/>
      <c r="R22" s="188"/>
      <c r="S22" s="179" t="str">
        <f>IF(L22=$U$11,$U$11&amp;M22,IF(L22=$AD$11,$AD$11&amp;M22,IF(L22=AM8,AM8&amp;M22,IF(L22=$AV$9,$AV$9&amp;M22,IF(L22=BF9,BF9&amp;M22,IF(L22="","",$BF$9&amp;M22))))))</f>
        <v/>
      </c>
      <c r="T22" s="179"/>
      <c r="U22" s="180">
        <f t="shared" si="16"/>
        <v>0</v>
      </c>
      <c r="V22" s="180">
        <f t="shared" si="17"/>
        <v>0</v>
      </c>
      <c r="W22" s="180">
        <f t="shared" si="18"/>
        <v>0</v>
      </c>
      <c r="X22" s="180">
        <f t="shared" si="19"/>
        <v>0</v>
      </c>
      <c r="Y22" s="180">
        <f t="shared" si="20"/>
        <v>0</v>
      </c>
      <c r="Z22" s="180">
        <f t="shared" si="21"/>
        <v>0</v>
      </c>
      <c r="AA22" s="180">
        <f t="shared" si="22"/>
        <v>0</v>
      </c>
      <c r="AB22" s="180">
        <f t="shared" si="23"/>
        <v>0</v>
      </c>
      <c r="AC22" s="181"/>
      <c r="AD22" s="180">
        <f t="shared" si="0"/>
        <v>0</v>
      </c>
      <c r="AE22" s="180">
        <f t="shared" si="1"/>
        <v>0</v>
      </c>
      <c r="AF22" s="180">
        <f t="shared" si="2"/>
        <v>0</v>
      </c>
      <c r="AG22" s="180">
        <f t="shared" si="3"/>
        <v>0</v>
      </c>
      <c r="AH22" s="180">
        <f t="shared" si="4"/>
        <v>0</v>
      </c>
      <c r="AI22" s="180">
        <f t="shared" si="5"/>
        <v>0</v>
      </c>
      <c r="AJ22" s="180">
        <f t="shared" si="6"/>
        <v>0</v>
      </c>
      <c r="AK22" s="180">
        <f t="shared" si="7"/>
        <v>0</v>
      </c>
      <c r="AL22" s="181"/>
      <c r="AM22" s="180">
        <f t="shared" si="24"/>
        <v>0</v>
      </c>
      <c r="AN22" s="180">
        <f t="shared" si="25"/>
        <v>0</v>
      </c>
      <c r="AO22" s="180">
        <f t="shared" si="26"/>
        <v>0</v>
      </c>
      <c r="AP22" s="180">
        <f t="shared" si="27"/>
        <v>0</v>
      </c>
      <c r="AQ22" s="180">
        <f t="shared" si="28"/>
        <v>0</v>
      </c>
      <c r="AR22" s="180">
        <f t="shared" si="29"/>
        <v>0</v>
      </c>
      <c r="AS22" s="180">
        <f t="shared" si="30"/>
        <v>0</v>
      </c>
      <c r="AT22" s="180">
        <f t="shared" si="31"/>
        <v>0</v>
      </c>
      <c r="AU22" s="181"/>
      <c r="AV22" s="180">
        <f t="shared" si="32"/>
        <v>0</v>
      </c>
      <c r="AW22" s="180">
        <f t="shared" si="33"/>
        <v>0</v>
      </c>
      <c r="AX22" s="180">
        <f t="shared" si="34"/>
        <v>0</v>
      </c>
      <c r="AY22" s="180">
        <f t="shared" si="35"/>
        <v>0</v>
      </c>
      <c r="AZ22" s="180">
        <f t="shared" si="36"/>
        <v>0</v>
      </c>
      <c r="BA22" s="180">
        <f t="shared" si="37"/>
        <v>0</v>
      </c>
      <c r="BB22" s="180">
        <f t="shared" si="38"/>
        <v>0</v>
      </c>
      <c r="BC22" s="180">
        <f t="shared" si="39"/>
        <v>0</v>
      </c>
      <c r="BD22" s="146"/>
      <c r="BE22" s="182">
        <f t="shared" si="40"/>
        <v>0</v>
      </c>
      <c r="BF22" s="182">
        <f t="shared" si="41"/>
        <v>0</v>
      </c>
      <c r="BG22" s="182">
        <f t="shared" si="42"/>
        <v>0</v>
      </c>
      <c r="BH22" s="182">
        <f t="shared" si="43"/>
        <v>0</v>
      </c>
      <c r="BI22" s="182">
        <f t="shared" si="44"/>
        <v>0</v>
      </c>
      <c r="BJ22" s="182">
        <f t="shared" si="45"/>
        <v>0</v>
      </c>
      <c r="BK22" s="182">
        <f t="shared" si="46"/>
        <v>0</v>
      </c>
      <c r="BL22" s="182">
        <f t="shared" si="47"/>
        <v>0</v>
      </c>
      <c r="BM22" s="182">
        <f t="shared" si="48"/>
        <v>0</v>
      </c>
      <c r="BN22" s="183"/>
      <c r="BO22" s="184">
        <f t="shared" si="8"/>
        <v>0</v>
      </c>
      <c r="BP22" s="184">
        <f t="shared" si="9"/>
        <v>0</v>
      </c>
      <c r="BQ22" s="184">
        <f t="shared" si="10"/>
        <v>0</v>
      </c>
      <c r="BR22" s="184">
        <f t="shared" si="11"/>
        <v>0</v>
      </c>
      <c r="BS22" s="184">
        <f t="shared" si="12"/>
        <v>0</v>
      </c>
      <c r="BT22" s="184">
        <f t="shared" si="13"/>
        <v>0</v>
      </c>
      <c r="BU22" s="184">
        <f t="shared" si="14"/>
        <v>0</v>
      </c>
      <c r="BV22" s="184">
        <f t="shared" si="15"/>
        <v>0</v>
      </c>
    </row>
    <row r="23" spans="1:74" s="185" customFormat="1" ht="24" customHeight="1" x14ac:dyDescent="0.15">
      <c r="A23" s="176"/>
      <c r="B23" s="186"/>
      <c r="C23" s="380"/>
      <c r="D23" s="381"/>
      <c r="E23" s="382"/>
      <c r="F23" s="383"/>
      <c r="G23" s="383"/>
      <c r="H23" s="383"/>
      <c r="I23" s="383"/>
      <c r="J23" s="383"/>
      <c r="K23" s="533"/>
      <c r="L23" s="92"/>
      <c r="M23" s="93"/>
      <c r="N23" s="94"/>
      <c r="O23" s="385"/>
      <c r="P23" s="386"/>
      <c r="Q23" s="387"/>
      <c r="R23" s="178"/>
      <c r="S23" s="179" t="str">
        <f>IF(L23=$U$11,$U$11&amp;M23,IF(L23=$AD$11,$AD$11&amp;M23,IF(L23=AM8,AM8&amp;M23,IF(L23=$AV$9,$AV$9&amp;M23,IF(L23=BF9,BF9&amp;M23,IF(L23="","",$BF$9&amp;M23))))))</f>
        <v/>
      </c>
      <c r="T23" s="179"/>
      <c r="U23" s="180">
        <f t="shared" si="16"/>
        <v>0</v>
      </c>
      <c r="V23" s="180">
        <f t="shared" si="17"/>
        <v>0</v>
      </c>
      <c r="W23" s="180">
        <f t="shared" si="18"/>
        <v>0</v>
      </c>
      <c r="X23" s="180">
        <f t="shared" si="19"/>
        <v>0</v>
      </c>
      <c r="Y23" s="180">
        <f t="shared" si="20"/>
        <v>0</v>
      </c>
      <c r="Z23" s="180">
        <f t="shared" si="21"/>
        <v>0</v>
      </c>
      <c r="AA23" s="180">
        <f t="shared" si="22"/>
        <v>0</v>
      </c>
      <c r="AB23" s="180">
        <f t="shared" si="23"/>
        <v>0</v>
      </c>
      <c r="AC23" s="181"/>
      <c r="AD23" s="180">
        <f t="shared" si="0"/>
        <v>0</v>
      </c>
      <c r="AE23" s="180">
        <f t="shared" si="1"/>
        <v>0</v>
      </c>
      <c r="AF23" s="180">
        <f t="shared" si="2"/>
        <v>0</v>
      </c>
      <c r="AG23" s="180">
        <f t="shared" si="3"/>
        <v>0</v>
      </c>
      <c r="AH23" s="180">
        <f t="shared" si="4"/>
        <v>0</v>
      </c>
      <c r="AI23" s="180">
        <f t="shared" si="5"/>
        <v>0</v>
      </c>
      <c r="AJ23" s="180">
        <f t="shared" si="6"/>
        <v>0</v>
      </c>
      <c r="AK23" s="180">
        <f t="shared" si="7"/>
        <v>0</v>
      </c>
      <c r="AL23" s="181"/>
      <c r="AM23" s="180">
        <f t="shared" si="24"/>
        <v>0</v>
      </c>
      <c r="AN23" s="180">
        <f t="shared" si="25"/>
        <v>0</v>
      </c>
      <c r="AO23" s="180">
        <f t="shared" si="26"/>
        <v>0</v>
      </c>
      <c r="AP23" s="180">
        <f t="shared" si="27"/>
        <v>0</v>
      </c>
      <c r="AQ23" s="180">
        <f t="shared" si="28"/>
        <v>0</v>
      </c>
      <c r="AR23" s="180">
        <f t="shared" si="29"/>
        <v>0</v>
      </c>
      <c r="AS23" s="180">
        <f t="shared" si="30"/>
        <v>0</v>
      </c>
      <c r="AT23" s="180">
        <f t="shared" si="31"/>
        <v>0</v>
      </c>
      <c r="AU23" s="181"/>
      <c r="AV23" s="180">
        <f t="shared" si="32"/>
        <v>0</v>
      </c>
      <c r="AW23" s="180">
        <f t="shared" si="33"/>
        <v>0</v>
      </c>
      <c r="AX23" s="180">
        <f t="shared" si="34"/>
        <v>0</v>
      </c>
      <c r="AY23" s="180">
        <f t="shared" si="35"/>
        <v>0</v>
      </c>
      <c r="AZ23" s="180">
        <f t="shared" si="36"/>
        <v>0</v>
      </c>
      <c r="BA23" s="180">
        <f t="shared" si="37"/>
        <v>0</v>
      </c>
      <c r="BB23" s="180">
        <f t="shared" si="38"/>
        <v>0</v>
      </c>
      <c r="BC23" s="180">
        <f t="shared" si="39"/>
        <v>0</v>
      </c>
      <c r="BD23" s="146"/>
      <c r="BE23" s="182">
        <f t="shared" si="40"/>
        <v>0</v>
      </c>
      <c r="BF23" s="182">
        <f t="shared" si="41"/>
        <v>0</v>
      </c>
      <c r="BG23" s="182">
        <f t="shared" si="42"/>
        <v>0</v>
      </c>
      <c r="BH23" s="182">
        <f t="shared" si="43"/>
        <v>0</v>
      </c>
      <c r="BI23" s="182">
        <f t="shared" si="44"/>
        <v>0</v>
      </c>
      <c r="BJ23" s="182">
        <f t="shared" si="45"/>
        <v>0</v>
      </c>
      <c r="BK23" s="182">
        <f t="shared" si="46"/>
        <v>0</v>
      </c>
      <c r="BL23" s="182">
        <f t="shared" si="47"/>
        <v>0</v>
      </c>
      <c r="BM23" s="182">
        <f t="shared" si="48"/>
        <v>0</v>
      </c>
      <c r="BN23" s="183"/>
      <c r="BO23" s="184">
        <f t="shared" si="8"/>
        <v>0</v>
      </c>
      <c r="BP23" s="184">
        <f t="shared" si="9"/>
        <v>0</v>
      </c>
      <c r="BQ23" s="184">
        <f t="shared" si="10"/>
        <v>0</v>
      </c>
      <c r="BR23" s="184">
        <f t="shared" si="11"/>
        <v>0</v>
      </c>
      <c r="BS23" s="184">
        <f t="shared" si="12"/>
        <v>0</v>
      </c>
      <c r="BT23" s="184">
        <f t="shared" si="13"/>
        <v>0</v>
      </c>
      <c r="BU23" s="184">
        <f t="shared" si="14"/>
        <v>0</v>
      </c>
      <c r="BV23" s="184">
        <f t="shared" si="15"/>
        <v>0</v>
      </c>
    </row>
    <row r="24" spans="1:74" s="185" customFormat="1" ht="24" customHeight="1" x14ac:dyDescent="0.15">
      <c r="A24" s="176"/>
      <c r="B24" s="186"/>
      <c r="C24" s="380"/>
      <c r="D24" s="381"/>
      <c r="E24" s="382"/>
      <c r="F24" s="383"/>
      <c r="G24" s="383"/>
      <c r="H24" s="383"/>
      <c r="I24" s="383"/>
      <c r="J24" s="383"/>
      <c r="K24" s="533"/>
      <c r="L24" s="92"/>
      <c r="M24" s="93"/>
      <c r="N24" s="94"/>
      <c r="O24" s="385"/>
      <c r="P24" s="386"/>
      <c r="Q24" s="387"/>
      <c r="R24" s="178"/>
      <c r="S24" s="179" t="str">
        <f>IF(L24=$U$11,$U$11&amp;M24,IF(L24=$AD$11,$AD$11&amp;M24,IF(L24=AM8,AM8&amp;M24,IF(L24=$AV$9,$AV$9&amp;M24,IF(L24=BF9,BF9&amp;M24,IF(L24="","",$BF$9&amp;M24))))))</f>
        <v/>
      </c>
      <c r="T24" s="179"/>
      <c r="U24" s="180">
        <f t="shared" si="16"/>
        <v>0</v>
      </c>
      <c r="V24" s="180">
        <f t="shared" si="17"/>
        <v>0</v>
      </c>
      <c r="W24" s="180">
        <f t="shared" si="18"/>
        <v>0</v>
      </c>
      <c r="X24" s="180">
        <f t="shared" si="19"/>
        <v>0</v>
      </c>
      <c r="Y24" s="180">
        <f t="shared" si="20"/>
        <v>0</v>
      </c>
      <c r="Z24" s="180">
        <f t="shared" si="21"/>
        <v>0</v>
      </c>
      <c r="AA24" s="180">
        <f t="shared" si="22"/>
        <v>0</v>
      </c>
      <c r="AB24" s="180">
        <f t="shared" si="23"/>
        <v>0</v>
      </c>
      <c r="AC24" s="181"/>
      <c r="AD24" s="180">
        <f t="shared" si="0"/>
        <v>0</v>
      </c>
      <c r="AE24" s="180">
        <f t="shared" si="1"/>
        <v>0</v>
      </c>
      <c r="AF24" s="180">
        <f t="shared" si="2"/>
        <v>0</v>
      </c>
      <c r="AG24" s="180">
        <f t="shared" si="3"/>
        <v>0</v>
      </c>
      <c r="AH24" s="180">
        <f t="shared" si="4"/>
        <v>0</v>
      </c>
      <c r="AI24" s="180">
        <f t="shared" si="5"/>
        <v>0</v>
      </c>
      <c r="AJ24" s="180">
        <f t="shared" si="6"/>
        <v>0</v>
      </c>
      <c r="AK24" s="180">
        <f t="shared" si="7"/>
        <v>0</v>
      </c>
      <c r="AL24" s="181"/>
      <c r="AM24" s="180">
        <f t="shared" si="24"/>
        <v>0</v>
      </c>
      <c r="AN24" s="180">
        <f t="shared" si="25"/>
        <v>0</v>
      </c>
      <c r="AO24" s="180">
        <f t="shared" si="26"/>
        <v>0</v>
      </c>
      <c r="AP24" s="180">
        <f t="shared" si="27"/>
        <v>0</v>
      </c>
      <c r="AQ24" s="180">
        <f t="shared" si="28"/>
        <v>0</v>
      </c>
      <c r="AR24" s="180">
        <f t="shared" si="29"/>
        <v>0</v>
      </c>
      <c r="AS24" s="180">
        <f t="shared" si="30"/>
        <v>0</v>
      </c>
      <c r="AT24" s="180">
        <f t="shared" si="31"/>
        <v>0</v>
      </c>
      <c r="AU24" s="181"/>
      <c r="AV24" s="180">
        <f t="shared" si="32"/>
        <v>0</v>
      </c>
      <c r="AW24" s="180">
        <f t="shared" si="33"/>
        <v>0</v>
      </c>
      <c r="AX24" s="180">
        <f t="shared" si="34"/>
        <v>0</v>
      </c>
      <c r="AY24" s="180">
        <f t="shared" si="35"/>
        <v>0</v>
      </c>
      <c r="AZ24" s="180">
        <f t="shared" si="36"/>
        <v>0</v>
      </c>
      <c r="BA24" s="180">
        <f t="shared" si="37"/>
        <v>0</v>
      </c>
      <c r="BB24" s="180">
        <f t="shared" si="38"/>
        <v>0</v>
      </c>
      <c r="BC24" s="180">
        <f t="shared" si="39"/>
        <v>0</v>
      </c>
      <c r="BD24" s="146"/>
      <c r="BE24" s="182">
        <f t="shared" si="40"/>
        <v>0</v>
      </c>
      <c r="BF24" s="182">
        <f t="shared" si="41"/>
        <v>0</v>
      </c>
      <c r="BG24" s="182">
        <f t="shared" si="42"/>
        <v>0</v>
      </c>
      <c r="BH24" s="182">
        <f t="shared" si="43"/>
        <v>0</v>
      </c>
      <c r="BI24" s="182">
        <f t="shared" si="44"/>
        <v>0</v>
      </c>
      <c r="BJ24" s="182">
        <f t="shared" si="45"/>
        <v>0</v>
      </c>
      <c r="BK24" s="182">
        <f t="shared" si="46"/>
        <v>0</v>
      </c>
      <c r="BL24" s="182">
        <f t="shared" si="47"/>
        <v>0</v>
      </c>
      <c r="BM24" s="182">
        <f t="shared" si="48"/>
        <v>0</v>
      </c>
      <c r="BN24" s="183"/>
      <c r="BO24" s="184">
        <f t="shared" si="8"/>
        <v>0</v>
      </c>
      <c r="BP24" s="184">
        <f t="shared" si="9"/>
        <v>0</v>
      </c>
      <c r="BQ24" s="184">
        <f t="shared" si="10"/>
        <v>0</v>
      </c>
      <c r="BR24" s="184">
        <f t="shared" si="11"/>
        <v>0</v>
      </c>
      <c r="BS24" s="184">
        <f t="shared" si="12"/>
        <v>0</v>
      </c>
      <c r="BT24" s="184">
        <f t="shared" si="13"/>
        <v>0</v>
      </c>
      <c r="BU24" s="184">
        <f t="shared" si="14"/>
        <v>0</v>
      </c>
      <c r="BV24" s="184">
        <f t="shared" si="15"/>
        <v>0</v>
      </c>
    </row>
    <row r="25" spans="1:74" s="185" customFormat="1" ht="24" customHeight="1" x14ac:dyDescent="0.15">
      <c r="A25" s="176"/>
      <c r="B25" s="186"/>
      <c r="C25" s="380"/>
      <c r="D25" s="381"/>
      <c r="E25" s="382"/>
      <c r="F25" s="383"/>
      <c r="G25" s="383"/>
      <c r="H25" s="383"/>
      <c r="I25" s="383"/>
      <c r="J25" s="383"/>
      <c r="K25" s="533"/>
      <c r="L25" s="92"/>
      <c r="M25" s="93"/>
      <c r="N25" s="94"/>
      <c r="O25" s="385"/>
      <c r="P25" s="386"/>
      <c r="Q25" s="387"/>
      <c r="R25" s="178"/>
      <c r="S25" s="179" t="str">
        <f>IF(L25=$U$11,$U$11&amp;M25,IF(L25=$AD$11,$AD$11&amp;M25,IF(L25=AM8,AM8&amp;M25,IF(L25=$AV$9,$AV$9&amp;M25,IF(L25=BF9,BF9&amp;M25,IF(L25="","",$BF$9&amp;M25))))))</f>
        <v/>
      </c>
      <c r="T25" s="179"/>
      <c r="U25" s="180">
        <f t="shared" si="16"/>
        <v>0</v>
      </c>
      <c r="V25" s="180">
        <f t="shared" si="17"/>
        <v>0</v>
      </c>
      <c r="W25" s="180">
        <f t="shared" si="18"/>
        <v>0</v>
      </c>
      <c r="X25" s="180">
        <f t="shared" si="19"/>
        <v>0</v>
      </c>
      <c r="Y25" s="180">
        <f t="shared" si="20"/>
        <v>0</v>
      </c>
      <c r="Z25" s="180">
        <f t="shared" si="21"/>
        <v>0</v>
      </c>
      <c r="AA25" s="180">
        <f t="shared" si="22"/>
        <v>0</v>
      </c>
      <c r="AB25" s="180">
        <f t="shared" si="23"/>
        <v>0</v>
      </c>
      <c r="AC25" s="181"/>
      <c r="AD25" s="180">
        <f t="shared" si="0"/>
        <v>0</v>
      </c>
      <c r="AE25" s="180">
        <f t="shared" si="1"/>
        <v>0</v>
      </c>
      <c r="AF25" s="180">
        <f t="shared" si="2"/>
        <v>0</v>
      </c>
      <c r="AG25" s="180">
        <f t="shared" si="3"/>
        <v>0</v>
      </c>
      <c r="AH25" s="180">
        <f t="shared" si="4"/>
        <v>0</v>
      </c>
      <c r="AI25" s="180">
        <f t="shared" si="5"/>
        <v>0</v>
      </c>
      <c r="AJ25" s="180">
        <f t="shared" si="6"/>
        <v>0</v>
      </c>
      <c r="AK25" s="180">
        <f t="shared" si="7"/>
        <v>0</v>
      </c>
      <c r="AL25" s="181"/>
      <c r="AM25" s="180">
        <f t="shared" si="24"/>
        <v>0</v>
      </c>
      <c r="AN25" s="180">
        <f t="shared" si="25"/>
        <v>0</v>
      </c>
      <c r="AO25" s="180">
        <f t="shared" si="26"/>
        <v>0</v>
      </c>
      <c r="AP25" s="180">
        <f t="shared" si="27"/>
        <v>0</v>
      </c>
      <c r="AQ25" s="180">
        <f t="shared" si="28"/>
        <v>0</v>
      </c>
      <c r="AR25" s="180">
        <f t="shared" si="29"/>
        <v>0</v>
      </c>
      <c r="AS25" s="180">
        <f t="shared" si="30"/>
        <v>0</v>
      </c>
      <c r="AT25" s="180">
        <f t="shared" si="31"/>
        <v>0</v>
      </c>
      <c r="AU25" s="181"/>
      <c r="AV25" s="180">
        <f t="shared" si="32"/>
        <v>0</v>
      </c>
      <c r="AW25" s="180">
        <f t="shared" si="33"/>
        <v>0</v>
      </c>
      <c r="AX25" s="180">
        <f t="shared" si="34"/>
        <v>0</v>
      </c>
      <c r="AY25" s="180">
        <f t="shared" si="35"/>
        <v>0</v>
      </c>
      <c r="AZ25" s="180">
        <f t="shared" si="36"/>
        <v>0</v>
      </c>
      <c r="BA25" s="180">
        <f t="shared" si="37"/>
        <v>0</v>
      </c>
      <c r="BB25" s="180">
        <f t="shared" si="38"/>
        <v>0</v>
      </c>
      <c r="BC25" s="180">
        <f t="shared" si="39"/>
        <v>0</v>
      </c>
      <c r="BD25" s="146"/>
      <c r="BE25" s="182">
        <f t="shared" si="40"/>
        <v>0</v>
      </c>
      <c r="BF25" s="182">
        <f t="shared" si="41"/>
        <v>0</v>
      </c>
      <c r="BG25" s="182">
        <f t="shared" si="42"/>
        <v>0</v>
      </c>
      <c r="BH25" s="182">
        <f t="shared" si="43"/>
        <v>0</v>
      </c>
      <c r="BI25" s="182">
        <f t="shared" si="44"/>
        <v>0</v>
      </c>
      <c r="BJ25" s="182">
        <f t="shared" si="45"/>
        <v>0</v>
      </c>
      <c r="BK25" s="182">
        <f t="shared" si="46"/>
        <v>0</v>
      </c>
      <c r="BL25" s="182">
        <f t="shared" si="47"/>
        <v>0</v>
      </c>
      <c r="BM25" s="182">
        <f t="shared" si="48"/>
        <v>0</v>
      </c>
      <c r="BN25" s="183"/>
      <c r="BO25" s="184">
        <f t="shared" si="8"/>
        <v>0</v>
      </c>
      <c r="BP25" s="184">
        <f t="shared" si="9"/>
        <v>0</v>
      </c>
      <c r="BQ25" s="184">
        <f t="shared" si="10"/>
        <v>0</v>
      </c>
      <c r="BR25" s="184">
        <f t="shared" si="11"/>
        <v>0</v>
      </c>
      <c r="BS25" s="184">
        <f t="shared" si="12"/>
        <v>0</v>
      </c>
      <c r="BT25" s="184">
        <f t="shared" si="13"/>
        <v>0</v>
      </c>
      <c r="BU25" s="184">
        <f t="shared" si="14"/>
        <v>0</v>
      </c>
      <c r="BV25" s="184">
        <f t="shared" si="15"/>
        <v>0</v>
      </c>
    </row>
    <row r="26" spans="1:74" s="185" customFormat="1" ht="24" customHeight="1" x14ac:dyDescent="0.15">
      <c r="A26" s="176"/>
      <c r="B26" s="187"/>
      <c r="C26" s="380"/>
      <c r="D26" s="381"/>
      <c r="E26" s="382"/>
      <c r="F26" s="383"/>
      <c r="G26" s="383"/>
      <c r="H26" s="383"/>
      <c r="I26" s="383"/>
      <c r="J26" s="383"/>
      <c r="K26" s="533"/>
      <c r="L26" s="92"/>
      <c r="M26" s="93"/>
      <c r="N26" s="94"/>
      <c r="O26" s="385"/>
      <c r="P26" s="386"/>
      <c r="Q26" s="387"/>
      <c r="R26" s="178"/>
      <c r="S26" s="179" t="str">
        <f>IF(L26=$U$11,$U$11&amp;M26,IF(L26=$AD$11,$AD$11&amp;M26,IF(L26=AM8,AM8&amp;M26,IF(L26=$AV$9,$AV$9&amp;M26,IF(L26=BF9,BF9&amp;M26,IF(L26="","",$BF$9&amp;M26))))))</f>
        <v/>
      </c>
      <c r="T26" s="179"/>
      <c r="U26" s="180">
        <f t="shared" si="16"/>
        <v>0</v>
      </c>
      <c r="V26" s="180">
        <f t="shared" si="17"/>
        <v>0</v>
      </c>
      <c r="W26" s="180">
        <f t="shared" si="18"/>
        <v>0</v>
      </c>
      <c r="X26" s="180">
        <f t="shared" si="19"/>
        <v>0</v>
      </c>
      <c r="Y26" s="180">
        <f t="shared" si="20"/>
        <v>0</v>
      </c>
      <c r="Z26" s="180">
        <f t="shared" si="21"/>
        <v>0</v>
      </c>
      <c r="AA26" s="180">
        <f t="shared" si="22"/>
        <v>0</v>
      </c>
      <c r="AB26" s="180">
        <f t="shared" si="23"/>
        <v>0</v>
      </c>
      <c r="AC26" s="181"/>
      <c r="AD26" s="180">
        <f t="shared" si="0"/>
        <v>0</v>
      </c>
      <c r="AE26" s="180">
        <f t="shared" si="1"/>
        <v>0</v>
      </c>
      <c r="AF26" s="180">
        <f t="shared" si="2"/>
        <v>0</v>
      </c>
      <c r="AG26" s="180">
        <f t="shared" si="3"/>
        <v>0</v>
      </c>
      <c r="AH26" s="180">
        <f t="shared" si="4"/>
        <v>0</v>
      </c>
      <c r="AI26" s="180">
        <f t="shared" si="5"/>
        <v>0</v>
      </c>
      <c r="AJ26" s="180">
        <f t="shared" si="6"/>
        <v>0</v>
      </c>
      <c r="AK26" s="180">
        <f t="shared" si="7"/>
        <v>0</v>
      </c>
      <c r="AL26" s="181"/>
      <c r="AM26" s="180">
        <f t="shared" si="24"/>
        <v>0</v>
      </c>
      <c r="AN26" s="180">
        <f t="shared" si="25"/>
        <v>0</v>
      </c>
      <c r="AO26" s="180">
        <f t="shared" si="26"/>
        <v>0</v>
      </c>
      <c r="AP26" s="180">
        <f t="shared" si="27"/>
        <v>0</v>
      </c>
      <c r="AQ26" s="180">
        <f t="shared" si="28"/>
        <v>0</v>
      </c>
      <c r="AR26" s="180">
        <f t="shared" si="29"/>
        <v>0</v>
      </c>
      <c r="AS26" s="180">
        <f t="shared" si="30"/>
        <v>0</v>
      </c>
      <c r="AT26" s="180">
        <f t="shared" si="31"/>
        <v>0</v>
      </c>
      <c r="AU26" s="181"/>
      <c r="AV26" s="180">
        <f t="shared" si="32"/>
        <v>0</v>
      </c>
      <c r="AW26" s="180">
        <f t="shared" si="33"/>
        <v>0</v>
      </c>
      <c r="AX26" s="180">
        <f t="shared" si="34"/>
        <v>0</v>
      </c>
      <c r="AY26" s="180">
        <f t="shared" si="35"/>
        <v>0</v>
      </c>
      <c r="AZ26" s="180">
        <f t="shared" si="36"/>
        <v>0</v>
      </c>
      <c r="BA26" s="180">
        <f t="shared" si="37"/>
        <v>0</v>
      </c>
      <c r="BB26" s="180">
        <f t="shared" si="38"/>
        <v>0</v>
      </c>
      <c r="BC26" s="180">
        <f t="shared" si="39"/>
        <v>0</v>
      </c>
      <c r="BD26" s="146"/>
      <c r="BE26" s="182">
        <f t="shared" si="40"/>
        <v>0</v>
      </c>
      <c r="BF26" s="182">
        <f t="shared" si="41"/>
        <v>0</v>
      </c>
      <c r="BG26" s="182">
        <f t="shared" si="42"/>
        <v>0</v>
      </c>
      <c r="BH26" s="182">
        <f t="shared" si="43"/>
        <v>0</v>
      </c>
      <c r="BI26" s="182">
        <f t="shared" si="44"/>
        <v>0</v>
      </c>
      <c r="BJ26" s="182">
        <f t="shared" si="45"/>
        <v>0</v>
      </c>
      <c r="BK26" s="182">
        <f t="shared" si="46"/>
        <v>0</v>
      </c>
      <c r="BL26" s="182">
        <f t="shared" si="47"/>
        <v>0</v>
      </c>
      <c r="BM26" s="182">
        <f t="shared" si="48"/>
        <v>0</v>
      </c>
      <c r="BN26" s="183"/>
      <c r="BO26" s="184">
        <f t="shared" si="8"/>
        <v>0</v>
      </c>
      <c r="BP26" s="184">
        <f t="shared" si="9"/>
        <v>0</v>
      </c>
      <c r="BQ26" s="184">
        <f t="shared" si="10"/>
        <v>0</v>
      </c>
      <c r="BR26" s="184">
        <f t="shared" si="11"/>
        <v>0</v>
      </c>
      <c r="BS26" s="184">
        <f t="shared" si="12"/>
        <v>0</v>
      </c>
      <c r="BT26" s="184">
        <f t="shared" si="13"/>
        <v>0</v>
      </c>
      <c r="BU26" s="184">
        <f t="shared" si="14"/>
        <v>0</v>
      </c>
      <c r="BV26" s="184">
        <f t="shared" si="15"/>
        <v>0</v>
      </c>
    </row>
    <row r="27" spans="1:74" s="185" customFormat="1" ht="24" customHeight="1" x14ac:dyDescent="0.15">
      <c r="A27" s="176"/>
      <c r="B27" s="186"/>
      <c r="C27" s="380"/>
      <c r="D27" s="381"/>
      <c r="E27" s="382"/>
      <c r="F27" s="383"/>
      <c r="G27" s="383"/>
      <c r="H27" s="383"/>
      <c r="I27" s="383"/>
      <c r="J27" s="383"/>
      <c r="K27" s="533"/>
      <c r="L27" s="92"/>
      <c r="M27" s="93"/>
      <c r="N27" s="94"/>
      <c r="O27" s="385"/>
      <c r="P27" s="386"/>
      <c r="Q27" s="387"/>
      <c r="R27" s="178"/>
      <c r="S27" s="179" t="str">
        <f>IF(L27=$U$11,$U$11&amp;M27,IF(L27=$AD$11,$AD$11&amp;M27,IF(L27=AM8,AM8&amp;M27,IF(L27=$AV$9,$AV$9&amp;M27,IF(L27=BF9,BF9&amp;M27,IF(L27="","",$BF$9&amp;M27))))))</f>
        <v/>
      </c>
      <c r="T27" s="179"/>
      <c r="U27" s="180">
        <f t="shared" si="16"/>
        <v>0</v>
      </c>
      <c r="V27" s="180">
        <f t="shared" si="17"/>
        <v>0</v>
      </c>
      <c r="W27" s="180">
        <f t="shared" si="18"/>
        <v>0</v>
      </c>
      <c r="X27" s="180">
        <f t="shared" si="19"/>
        <v>0</v>
      </c>
      <c r="Y27" s="180">
        <f t="shared" si="20"/>
        <v>0</v>
      </c>
      <c r="Z27" s="180">
        <f t="shared" si="21"/>
        <v>0</v>
      </c>
      <c r="AA27" s="180">
        <f t="shared" si="22"/>
        <v>0</v>
      </c>
      <c r="AB27" s="180">
        <f t="shared" si="23"/>
        <v>0</v>
      </c>
      <c r="AC27" s="181"/>
      <c r="AD27" s="180">
        <f t="shared" si="0"/>
        <v>0</v>
      </c>
      <c r="AE27" s="180">
        <f t="shared" si="1"/>
        <v>0</v>
      </c>
      <c r="AF27" s="180">
        <f t="shared" si="2"/>
        <v>0</v>
      </c>
      <c r="AG27" s="180">
        <f t="shared" si="3"/>
        <v>0</v>
      </c>
      <c r="AH27" s="180">
        <f t="shared" si="4"/>
        <v>0</v>
      </c>
      <c r="AI27" s="180">
        <f t="shared" si="5"/>
        <v>0</v>
      </c>
      <c r="AJ27" s="180">
        <f t="shared" si="6"/>
        <v>0</v>
      </c>
      <c r="AK27" s="180">
        <f t="shared" si="7"/>
        <v>0</v>
      </c>
      <c r="AL27" s="181"/>
      <c r="AM27" s="180">
        <f t="shared" si="24"/>
        <v>0</v>
      </c>
      <c r="AN27" s="180">
        <f t="shared" si="25"/>
        <v>0</v>
      </c>
      <c r="AO27" s="180">
        <f t="shared" si="26"/>
        <v>0</v>
      </c>
      <c r="AP27" s="180">
        <f t="shared" si="27"/>
        <v>0</v>
      </c>
      <c r="AQ27" s="180">
        <f t="shared" si="28"/>
        <v>0</v>
      </c>
      <c r="AR27" s="180">
        <f t="shared" si="29"/>
        <v>0</v>
      </c>
      <c r="AS27" s="180">
        <f t="shared" si="30"/>
        <v>0</v>
      </c>
      <c r="AT27" s="180">
        <f t="shared" si="31"/>
        <v>0</v>
      </c>
      <c r="AU27" s="181"/>
      <c r="AV27" s="180">
        <f t="shared" si="32"/>
        <v>0</v>
      </c>
      <c r="AW27" s="180">
        <f t="shared" si="33"/>
        <v>0</v>
      </c>
      <c r="AX27" s="180">
        <f t="shared" si="34"/>
        <v>0</v>
      </c>
      <c r="AY27" s="180">
        <f t="shared" si="35"/>
        <v>0</v>
      </c>
      <c r="AZ27" s="180">
        <f t="shared" si="36"/>
        <v>0</v>
      </c>
      <c r="BA27" s="180">
        <f t="shared" si="37"/>
        <v>0</v>
      </c>
      <c r="BB27" s="180">
        <f t="shared" si="38"/>
        <v>0</v>
      </c>
      <c r="BC27" s="180">
        <f t="shared" si="39"/>
        <v>0</v>
      </c>
      <c r="BD27" s="146"/>
      <c r="BE27" s="182">
        <f t="shared" si="40"/>
        <v>0</v>
      </c>
      <c r="BF27" s="182">
        <f t="shared" si="41"/>
        <v>0</v>
      </c>
      <c r="BG27" s="182">
        <f t="shared" si="42"/>
        <v>0</v>
      </c>
      <c r="BH27" s="182">
        <f t="shared" si="43"/>
        <v>0</v>
      </c>
      <c r="BI27" s="182">
        <f t="shared" si="44"/>
        <v>0</v>
      </c>
      <c r="BJ27" s="182">
        <f t="shared" si="45"/>
        <v>0</v>
      </c>
      <c r="BK27" s="182">
        <f t="shared" si="46"/>
        <v>0</v>
      </c>
      <c r="BL27" s="182">
        <f t="shared" si="47"/>
        <v>0</v>
      </c>
      <c r="BM27" s="182">
        <f t="shared" si="48"/>
        <v>0</v>
      </c>
      <c r="BN27" s="183"/>
      <c r="BO27" s="184">
        <f t="shared" si="8"/>
        <v>0</v>
      </c>
      <c r="BP27" s="184">
        <f t="shared" si="9"/>
        <v>0</v>
      </c>
      <c r="BQ27" s="184">
        <f t="shared" si="10"/>
        <v>0</v>
      </c>
      <c r="BR27" s="184">
        <f t="shared" si="11"/>
        <v>0</v>
      </c>
      <c r="BS27" s="184">
        <f t="shared" si="12"/>
        <v>0</v>
      </c>
      <c r="BT27" s="184">
        <f t="shared" si="13"/>
        <v>0</v>
      </c>
      <c r="BU27" s="184">
        <f t="shared" si="14"/>
        <v>0</v>
      </c>
      <c r="BV27" s="184">
        <f t="shared" si="15"/>
        <v>0</v>
      </c>
    </row>
    <row r="28" spans="1:74" s="185" customFormat="1" ht="24" customHeight="1" x14ac:dyDescent="0.15">
      <c r="A28" s="176"/>
      <c r="B28" s="187"/>
      <c r="C28" s="380"/>
      <c r="D28" s="381"/>
      <c r="E28" s="382"/>
      <c r="F28" s="383"/>
      <c r="G28" s="383"/>
      <c r="H28" s="383"/>
      <c r="I28" s="383"/>
      <c r="J28" s="383"/>
      <c r="K28" s="533"/>
      <c r="L28" s="92"/>
      <c r="M28" s="93"/>
      <c r="N28" s="94"/>
      <c r="O28" s="385"/>
      <c r="P28" s="386"/>
      <c r="Q28" s="387"/>
      <c r="R28" s="178"/>
      <c r="S28" s="179" t="str">
        <f>IF(L28=$U$11,$U$11&amp;M28,IF(L28=$AD$11,$AD$11&amp;M28,IF(L28=AM8,AM8&amp;M28,IF(L28=$AV$9,$AV$9&amp;M28,IF(L28=BF9,BF9&amp;M28,IF(L28="","",$BF$9&amp;M28))))))</f>
        <v/>
      </c>
      <c r="T28" s="179"/>
      <c r="U28" s="180">
        <f t="shared" si="16"/>
        <v>0</v>
      </c>
      <c r="V28" s="180">
        <f t="shared" si="17"/>
        <v>0</v>
      </c>
      <c r="W28" s="180">
        <f t="shared" si="18"/>
        <v>0</v>
      </c>
      <c r="X28" s="180">
        <f t="shared" si="19"/>
        <v>0</v>
      </c>
      <c r="Y28" s="180">
        <f t="shared" si="20"/>
        <v>0</v>
      </c>
      <c r="Z28" s="180">
        <f t="shared" si="21"/>
        <v>0</v>
      </c>
      <c r="AA28" s="180">
        <f t="shared" si="22"/>
        <v>0</v>
      </c>
      <c r="AB28" s="180">
        <f t="shared" si="23"/>
        <v>0</v>
      </c>
      <c r="AC28" s="181"/>
      <c r="AD28" s="180">
        <f t="shared" si="0"/>
        <v>0</v>
      </c>
      <c r="AE28" s="180">
        <f t="shared" si="1"/>
        <v>0</v>
      </c>
      <c r="AF28" s="180">
        <f t="shared" si="2"/>
        <v>0</v>
      </c>
      <c r="AG28" s="180">
        <f t="shared" si="3"/>
        <v>0</v>
      </c>
      <c r="AH28" s="180">
        <f t="shared" si="4"/>
        <v>0</v>
      </c>
      <c r="AI28" s="180">
        <f t="shared" si="5"/>
        <v>0</v>
      </c>
      <c r="AJ28" s="180">
        <f t="shared" si="6"/>
        <v>0</v>
      </c>
      <c r="AK28" s="180">
        <f t="shared" si="7"/>
        <v>0</v>
      </c>
      <c r="AL28" s="181"/>
      <c r="AM28" s="180">
        <f t="shared" si="24"/>
        <v>0</v>
      </c>
      <c r="AN28" s="180">
        <f t="shared" si="25"/>
        <v>0</v>
      </c>
      <c r="AO28" s="180">
        <f t="shared" si="26"/>
        <v>0</v>
      </c>
      <c r="AP28" s="180">
        <f t="shared" si="27"/>
        <v>0</v>
      </c>
      <c r="AQ28" s="180">
        <f t="shared" si="28"/>
        <v>0</v>
      </c>
      <c r="AR28" s="180">
        <f t="shared" si="29"/>
        <v>0</v>
      </c>
      <c r="AS28" s="180">
        <f t="shared" si="30"/>
        <v>0</v>
      </c>
      <c r="AT28" s="180">
        <f t="shared" si="31"/>
        <v>0</v>
      </c>
      <c r="AU28" s="181"/>
      <c r="AV28" s="180">
        <f t="shared" si="32"/>
        <v>0</v>
      </c>
      <c r="AW28" s="180">
        <f t="shared" si="33"/>
        <v>0</v>
      </c>
      <c r="AX28" s="180">
        <f t="shared" si="34"/>
        <v>0</v>
      </c>
      <c r="AY28" s="180">
        <f t="shared" si="35"/>
        <v>0</v>
      </c>
      <c r="AZ28" s="180">
        <f t="shared" si="36"/>
        <v>0</v>
      </c>
      <c r="BA28" s="180">
        <f t="shared" si="37"/>
        <v>0</v>
      </c>
      <c r="BB28" s="180">
        <f t="shared" si="38"/>
        <v>0</v>
      </c>
      <c r="BC28" s="180">
        <f t="shared" si="39"/>
        <v>0</v>
      </c>
      <c r="BD28" s="146"/>
      <c r="BE28" s="182">
        <f t="shared" si="40"/>
        <v>0</v>
      </c>
      <c r="BF28" s="182">
        <f t="shared" si="41"/>
        <v>0</v>
      </c>
      <c r="BG28" s="182">
        <f t="shared" si="42"/>
        <v>0</v>
      </c>
      <c r="BH28" s="182">
        <f t="shared" si="43"/>
        <v>0</v>
      </c>
      <c r="BI28" s="182">
        <f t="shared" si="44"/>
        <v>0</v>
      </c>
      <c r="BJ28" s="182">
        <f t="shared" si="45"/>
        <v>0</v>
      </c>
      <c r="BK28" s="182">
        <f t="shared" si="46"/>
        <v>0</v>
      </c>
      <c r="BL28" s="182">
        <f t="shared" si="47"/>
        <v>0</v>
      </c>
      <c r="BM28" s="182">
        <f t="shared" si="48"/>
        <v>0</v>
      </c>
      <c r="BN28" s="183"/>
      <c r="BO28" s="184">
        <f t="shared" si="8"/>
        <v>0</v>
      </c>
      <c r="BP28" s="184">
        <f t="shared" si="9"/>
        <v>0</v>
      </c>
      <c r="BQ28" s="184">
        <f t="shared" si="10"/>
        <v>0</v>
      </c>
      <c r="BR28" s="184">
        <f t="shared" si="11"/>
        <v>0</v>
      </c>
      <c r="BS28" s="184">
        <f t="shared" si="12"/>
        <v>0</v>
      </c>
      <c r="BT28" s="184">
        <f t="shared" si="13"/>
        <v>0</v>
      </c>
      <c r="BU28" s="184">
        <f t="shared" si="14"/>
        <v>0</v>
      </c>
      <c r="BV28" s="184">
        <f t="shared" si="15"/>
        <v>0</v>
      </c>
    </row>
    <row r="29" spans="1:74" s="185" customFormat="1" ht="24" customHeight="1" x14ac:dyDescent="0.15">
      <c r="A29" s="176"/>
      <c r="B29" s="186"/>
      <c r="C29" s="380"/>
      <c r="D29" s="381"/>
      <c r="E29" s="382"/>
      <c r="F29" s="383"/>
      <c r="G29" s="383"/>
      <c r="H29" s="383"/>
      <c r="I29" s="383"/>
      <c r="J29" s="383"/>
      <c r="K29" s="533"/>
      <c r="L29" s="92"/>
      <c r="M29" s="93"/>
      <c r="N29" s="94"/>
      <c r="O29" s="385"/>
      <c r="P29" s="386"/>
      <c r="Q29" s="387"/>
      <c r="R29" s="178"/>
      <c r="S29" s="179" t="str">
        <f>IF(L29=$U$11,$U$11&amp;M29,IF(L29=$AD$11,$AD$11&amp;M29,IF(L29=AM8,AM8&amp;M29,IF(L29=$AV$9,$AV$9&amp;M29,IF(L29=BF9,BF9&amp;M29,IF(L29="","",$BF$9&amp;M29))))))</f>
        <v/>
      </c>
      <c r="T29" s="179"/>
      <c r="U29" s="180">
        <f t="shared" si="16"/>
        <v>0</v>
      </c>
      <c r="V29" s="180">
        <f t="shared" si="17"/>
        <v>0</v>
      </c>
      <c r="W29" s="180">
        <f t="shared" si="18"/>
        <v>0</v>
      </c>
      <c r="X29" s="180">
        <f t="shared" si="19"/>
        <v>0</v>
      </c>
      <c r="Y29" s="180">
        <f t="shared" si="20"/>
        <v>0</v>
      </c>
      <c r="Z29" s="180">
        <f t="shared" si="21"/>
        <v>0</v>
      </c>
      <c r="AA29" s="180">
        <f t="shared" si="22"/>
        <v>0</v>
      </c>
      <c r="AB29" s="180">
        <f t="shared" si="23"/>
        <v>0</v>
      </c>
      <c r="AC29" s="181"/>
      <c r="AD29" s="180">
        <f t="shared" si="0"/>
        <v>0</v>
      </c>
      <c r="AE29" s="180">
        <f t="shared" si="1"/>
        <v>0</v>
      </c>
      <c r="AF29" s="180">
        <f t="shared" si="2"/>
        <v>0</v>
      </c>
      <c r="AG29" s="180">
        <f t="shared" si="3"/>
        <v>0</v>
      </c>
      <c r="AH29" s="180">
        <f t="shared" si="4"/>
        <v>0</v>
      </c>
      <c r="AI29" s="180">
        <f t="shared" si="5"/>
        <v>0</v>
      </c>
      <c r="AJ29" s="180">
        <f t="shared" si="6"/>
        <v>0</v>
      </c>
      <c r="AK29" s="180">
        <f t="shared" si="7"/>
        <v>0</v>
      </c>
      <c r="AL29" s="181"/>
      <c r="AM29" s="180">
        <f t="shared" si="24"/>
        <v>0</v>
      </c>
      <c r="AN29" s="180">
        <f t="shared" si="25"/>
        <v>0</v>
      </c>
      <c r="AO29" s="180">
        <f t="shared" si="26"/>
        <v>0</v>
      </c>
      <c r="AP29" s="180">
        <f t="shared" si="27"/>
        <v>0</v>
      </c>
      <c r="AQ29" s="180">
        <f t="shared" si="28"/>
        <v>0</v>
      </c>
      <c r="AR29" s="180">
        <f t="shared" si="29"/>
        <v>0</v>
      </c>
      <c r="AS29" s="180">
        <f t="shared" si="30"/>
        <v>0</v>
      </c>
      <c r="AT29" s="180">
        <f t="shared" si="31"/>
        <v>0</v>
      </c>
      <c r="AU29" s="181"/>
      <c r="AV29" s="180">
        <f t="shared" si="32"/>
        <v>0</v>
      </c>
      <c r="AW29" s="180">
        <f t="shared" si="33"/>
        <v>0</v>
      </c>
      <c r="AX29" s="180">
        <f t="shared" si="34"/>
        <v>0</v>
      </c>
      <c r="AY29" s="180">
        <f t="shared" si="35"/>
        <v>0</v>
      </c>
      <c r="AZ29" s="180">
        <f t="shared" si="36"/>
        <v>0</v>
      </c>
      <c r="BA29" s="180">
        <f t="shared" si="37"/>
        <v>0</v>
      </c>
      <c r="BB29" s="180">
        <f t="shared" si="38"/>
        <v>0</v>
      </c>
      <c r="BC29" s="180">
        <f t="shared" si="39"/>
        <v>0</v>
      </c>
      <c r="BD29" s="146"/>
      <c r="BE29" s="182">
        <f t="shared" si="40"/>
        <v>0</v>
      </c>
      <c r="BF29" s="182">
        <f t="shared" si="41"/>
        <v>0</v>
      </c>
      <c r="BG29" s="182">
        <f t="shared" si="42"/>
        <v>0</v>
      </c>
      <c r="BH29" s="182">
        <f t="shared" si="43"/>
        <v>0</v>
      </c>
      <c r="BI29" s="182">
        <f t="shared" si="44"/>
        <v>0</v>
      </c>
      <c r="BJ29" s="182">
        <f t="shared" si="45"/>
        <v>0</v>
      </c>
      <c r="BK29" s="182">
        <f t="shared" si="46"/>
        <v>0</v>
      </c>
      <c r="BL29" s="182">
        <f t="shared" si="47"/>
        <v>0</v>
      </c>
      <c r="BM29" s="182">
        <f t="shared" si="48"/>
        <v>0</v>
      </c>
      <c r="BN29" s="183"/>
      <c r="BO29" s="184">
        <f t="shared" si="8"/>
        <v>0</v>
      </c>
      <c r="BP29" s="184">
        <f t="shared" si="9"/>
        <v>0</v>
      </c>
      <c r="BQ29" s="184">
        <f t="shared" si="10"/>
        <v>0</v>
      </c>
      <c r="BR29" s="184">
        <f t="shared" si="11"/>
        <v>0</v>
      </c>
      <c r="BS29" s="184">
        <f t="shared" si="12"/>
        <v>0</v>
      </c>
      <c r="BT29" s="184">
        <f t="shared" si="13"/>
        <v>0</v>
      </c>
      <c r="BU29" s="184">
        <f t="shared" si="14"/>
        <v>0</v>
      </c>
      <c r="BV29" s="184">
        <f t="shared" si="15"/>
        <v>0</v>
      </c>
    </row>
    <row r="30" spans="1:74" s="185" customFormat="1" ht="24" customHeight="1" x14ac:dyDescent="0.15">
      <c r="A30" s="176"/>
      <c r="B30" s="187"/>
      <c r="C30" s="380"/>
      <c r="D30" s="381"/>
      <c r="E30" s="382"/>
      <c r="F30" s="383"/>
      <c r="G30" s="383"/>
      <c r="H30" s="383"/>
      <c r="I30" s="383"/>
      <c r="J30" s="383"/>
      <c r="K30" s="533"/>
      <c r="L30" s="92"/>
      <c r="M30" s="93"/>
      <c r="N30" s="94"/>
      <c r="O30" s="385"/>
      <c r="P30" s="386"/>
      <c r="Q30" s="387"/>
      <c r="R30" s="178"/>
      <c r="S30" s="179" t="str">
        <f>IF(L30=$U$11,$U$11&amp;M30,IF(L30=$AD$11,$AD$11&amp;M30,IF(L30=AM8,AM8&amp;M30,IF(L30=$AV$9,$AV$9&amp;M30,IF(L30=BF9,BF9&amp;M30,IF(L30="","",$BF$9&amp;M30))))))</f>
        <v/>
      </c>
      <c r="T30" s="179"/>
      <c r="U30" s="180">
        <f t="shared" si="16"/>
        <v>0</v>
      </c>
      <c r="V30" s="180">
        <f t="shared" si="17"/>
        <v>0</v>
      </c>
      <c r="W30" s="180">
        <f t="shared" si="18"/>
        <v>0</v>
      </c>
      <c r="X30" s="180">
        <f t="shared" si="19"/>
        <v>0</v>
      </c>
      <c r="Y30" s="180">
        <f t="shared" si="20"/>
        <v>0</v>
      </c>
      <c r="Z30" s="180">
        <f t="shared" si="21"/>
        <v>0</v>
      </c>
      <c r="AA30" s="180">
        <f t="shared" si="22"/>
        <v>0</v>
      </c>
      <c r="AB30" s="180">
        <f t="shared" si="23"/>
        <v>0</v>
      </c>
      <c r="AC30" s="181"/>
      <c r="AD30" s="180">
        <f t="shared" si="0"/>
        <v>0</v>
      </c>
      <c r="AE30" s="180">
        <f t="shared" si="1"/>
        <v>0</v>
      </c>
      <c r="AF30" s="180">
        <f t="shared" si="2"/>
        <v>0</v>
      </c>
      <c r="AG30" s="180">
        <f t="shared" si="3"/>
        <v>0</v>
      </c>
      <c r="AH30" s="180">
        <f t="shared" si="4"/>
        <v>0</v>
      </c>
      <c r="AI30" s="180">
        <f t="shared" si="5"/>
        <v>0</v>
      </c>
      <c r="AJ30" s="180">
        <f t="shared" si="6"/>
        <v>0</v>
      </c>
      <c r="AK30" s="180">
        <f t="shared" si="7"/>
        <v>0</v>
      </c>
      <c r="AL30" s="181"/>
      <c r="AM30" s="180">
        <f t="shared" si="24"/>
        <v>0</v>
      </c>
      <c r="AN30" s="180">
        <f t="shared" si="25"/>
        <v>0</v>
      </c>
      <c r="AO30" s="180">
        <f t="shared" si="26"/>
        <v>0</v>
      </c>
      <c r="AP30" s="180">
        <f t="shared" si="27"/>
        <v>0</v>
      </c>
      <c r="AQ30" s="180">
        <f t="shared" si="28"/>
        <v>0</v>
      </c>
      <c r="AR30" s="180">
        <f t="shared" si="29"/>
        <v>0</v>
      </c>
      <c r="AS30" s="180">
        <f t="shared" si="30"/>
        <v>0</v>
      </c>
      <c r="AT30" s="180">
        <f t="shared" si="31"/>
        <v>0</v>
      </c>
      <c r="AU30" s="181"/>
      <c r="AV30" s="180">
        <f t="shared" si="32"/>
        <v>0</v>
      </c>
      <c r="AW30" s="180">
        <f t="shared" si="33"/>
        <v>0</v>
      </c>
      <c r="AX30" s="180">
        <f t="shared" si="34"/>
        <v>0</v>
      </c>
      <c r="AY30" s="180">
        <f t="shared" si="35"/>
        <v>0</v>
      </c>
      <c r="AZ30" s="180">
        <f t="shared" si="36"/>
        <v>0</v>
      </c>
      <c r="BA30" s="180">
        <f t="shared" si="37"/>
        <v>0</v>
      </c>
      <c r="BB30" s="180">
        <f t="shared" si="38"/>
        <v>0</v>
      </c>
      <c r="BC30" s="180">
        <f t="shared" si="39"/>
        <v>0</v>
      </c>
      <c r="BD30" s="146"/>
      <c r="BE30" s="182">
        <f t="shared" si="40"/>
        <v>0</v>
      </c>
      <c r="BF30" s="182">
        <f t="shared" si="41"/>
        <v>0</v>
      </c>
      <c r="BG30" s="182">
        <f t="shared" si="42"/>
        <v>0</v>
      </c>
      <c r="BH30" s="182">
        <f t="shared" si="43"/>
        <v>0</v>
      </c>
      <c r="BI30" s="182">
        <f t="shared" si="44"/>
        <v>0</v>
      </c>
      <c r="BJ30" s="182">
        <f t="shared" si="45"/>
        <v>0</v>
      </c>
      <c r="BK30" s="182">
        <f t="shared" si="46"/>
        <v>0</v>
      </c>
      <c r="BL30" s="182">
        <f t="shared" si="47"/>
        <v>0</v>
      </c>
      <c r="BM30" s="182">
        <f t="shared" si="48"/>
        <v>0</v>
      </c>
      <c r="BN30" s="183"/>
      <c r="BO30" s="184">
        <f t="shared" si="8"/>
        <v>0</v>
      </c>
      <c r="BP30" s="184">
        <f t="shared" si="9"/>
        <v>0</v>
      </c>
      <c r="BQ30" s="184">
        <f t="shared" si="10"/>
        <v>0</v>
      </c>
      <c r="BR30" s="184">
        <f t="shared" si="11"/>
        <v>0</v>
      </c>
      <c r="BS30" s="184">
        <f t="shared" si="12"/>
        <v>0</v>
      </c>
      <c r="BT30" s="184">
        <f t="shared" si="13"/>
        <v>0</v>
      </c>
      <c r="BU30" s="184">
        <f t="shared" si="14"/>
        <v>0</v>
      </c>
      <c r="BV30" s="184">
        <f t="shared" si="15"/>
        <v>0</v>
      </c>
    </row>
    <row r="31" spans="1:74" s="185" customFormat="1" ht="24" customHeight="1" x14ac:dyDescent="0.15">
      <c r="A31" s="176"/>
      <c r="B31" s="186"/>
      <c r="C31" s="380"/>
      <c r="D31" s="381"/>
      <c r="E31" s="382"/>
      <c r="F31" s="383"/>
      <c r="G31" s="383"/>
      <c r="H31" s="383"/>
      <c r="I31" s="383"/>
      <c r="J31" s="383"/>
      <c r="K31" s="533"/>
      <c r="L31" s="92"/>
      <c r="M31" s="93"/>
      <c r="N31" s="94"/>
      <c r="O31" s="385"/>
      <c r="P31" s="386"/>
      <c r="Q31" s="387"/>
      <c r="R31" s="188"/>
      <c r="S31" s="179" t="str">
        <f>IF(L31=$U$11,$U$11&amp;M31,IF(L31=$AD$11,$AD$11&amp;M31,IF(L31=AM8,AM8&amp;M31,IF(L31=$AV$9,$AV$9&amp;M31,IF(L31=BF9,BF9&amp;M31,IF(L31="","",$BF$9&amp;M31))))))</f>
        <v/>
      </c>
      <c r="T31" s="179"/>
      <c r="U31" s="180">
        <f t="shared" si="16"/>
        <v>0</v>
      </c>
      <c r="V31" s="180">
        <f t="shared" si="17"/>
        <v>0</v>
      </c>
      <c r="W31" s="180">
        <f t="shared" si="18"/>
        <v>0</v>
      </c>
      <c r="X31" s="180">
        <f t="shared" si="19"/>
        <v>0</v>
      </c>
      <c r="Y31" s="180">
        <f t="shared" si="20"/>
        <v>0</v>
      </c>
      <c r="Z31" s="180">
        <f t="shared" si="21"/>
        <v>0</v>
      </c>
      <c r="AA31" s="180">
        <f t="shared" si="22"/>
        <v>0</v>
      </c>
      <c r="AB31" s="180">
        <f t="shared" si="23"/>
        <v>0</v>
      </c>
      <c r="AC31" s="181"/>
      <c r="AD31" s="180">
        <f t="shared" si="0"/>
        <v>0</v>
      </c>
      <c r="AE31" s="180">
        <f t="shared" si="1"/>
        <v>0</v>
      </c>
      <c r="AF31" s="180">
        <f t="shared" si="2"/>
        <v>0</v>
      </c>
      <c r="AG31" s="180">
        <f t="shared" si="3"/>
        <v>0</v>
      </c>
      <c r="AH31" s="180">
        <f t="shared" si="4"/>
        <v>0</v>
      </c>
      <c r="AI31" s="180">
        <f t="shared" si="5"/>
        <v>0</v>
      </c>
      <c r="AJ31" s="180">
        <f t="shared" si="6"/>
        <v>0</v>
      </c>
      <c r="AK31" s="180">
        <f t="shared" si="7"/>
        <v>0</v>
      </c>
      <c r="AL31" s="181"/>
      <c r="AM31" s="180">
        <f t="shared" si="24"/>
        <v>0</v>
      </c>
      <c r="AN31" s="180">
        <f t="shared" si="25"/>
        <v>0</v>
      </c>
      <c r="AO31" s="180">
        <f t="shared" si="26"/>
        <v>0</v>
      </c>
      <c r="AP31" s="180">
        <f t="shared" si="27"/>
        <v>0</v>
      </c>
      <c r="AQ31" s="180">
        <f t="shared" si="28"/>
        <v>0</v>
      </c>
      <c r="AR31" s="180">
        <f t="shared" si="29"/>
        <v>0</v>
      </c>
      <c r="AS31" s="180">
        <f t="shared" si="30"/>
        <v>0</v>
      </c>
      <c r="AT31" s="180">
        <f t="shared" si="31"/>
        <v>0</v>
      </c>
      <c r="AU31" s="181"/>
      <c r="AV31" s="180">
        <f t="shared" si="32"/>
        <v>0</v>
      </c>
      <c r="AW31" s="180">
        <f t="shared" si="33"/>
        <v>0</v>
      </c>
      <c r="AX31" s="180">
        <f t="shared" si="34"/>
        <v>0</v>
      </c>
      <c r="AY31" s="180">
        <f t="shared" si="35"/>
        <v>0</v>
      </c>
      <c r="AZ31" s="180">
        <f t="shared" si="36"/>
        <v>0</v>
      </c>
      <c r="BA31" s="180">
        <f t="shared" si="37"/>
        <v>0</v>
      </c>
      <c r="BB31" s="180">
        <f t="shared" si="38"/>
        <v>0</v>
      </c>
      <c r="BC31" s="180">
        <f t="shared" si="39"/>
        <v>0</v>
      </c>
      <c r="BD31" s="146"/>
      <c r="BE31" s="182">
        <f t="shared" si="40"/>
        <v>0</v>
      </c>
      <c r="BF31" s="182">
        <f t="shared" si="41"/>
        <v>0</v>
      </c>
      <c r="BG31" s="182">
        <f t="shared" si="42"/>
        <v>0</v>
      </c>
      <c r="BH31" s="182">
        <f t="shared" si="43"/>
        <v>0</v>
      </c>
      <c r="BI31" s="182">
        <f t="shared" si="44"/>
        <v>0</v>
      </c>
      <c r="BJ31" s="182">
        <f t="shared" si="45"/>
        <v>0</v>
      </c>
      <c r="BK31" s="182">
        <f t="shared" si="46"/>
        <v>0</v>
      </c>
      <c r="BL31" s="182">
        <f t="shared" si="47"/>
        <v>0</v>
      </c>
      <c r="BM31" s="182">
        <f t="shared" si="48"/>
        <v>0</v>
      </c>
      <c r="BN31" s="183"/>
      <c r="BO31" s="184">
        <f t="shared" si="8"/>
        <v>0</v>
      </c>
      <c r="BP31" s="184">
        <f t="shared" si="9"/>
        <v>0</v>
      </c>
      <c r="BQ31" s="184">
        <f t="shared" si="10"/>
        <v>0</v>
      </c>
      <c r="BR31" s="184">
        <f t="shared" si="11"/>
        <v>0</v>
      </c>
      <c r="BS31" s="184">
        <f t="shared" si="12"/>
        <v>0</v>
      </c>
      <c r="BT31" s="184">
        <f t="shared" si="13"/>
        <v>0</v>
      </c>
      <c r="BU31" s="184">
        <f t="shared" si="14"/>
        <v>0</v>
      </c>
      <c r="BV31" s="184">
        <f t="shared" si="15"/>
        <v>0</v>
      </c>
    </row>
    <row r="32" spans="1:74" s="185" customFormat="1" ht="24" customHeight="1" x14ac:dyDescent="0.15">
      <c r="A32" s="176"/>
      <c r="B32" s="186"/>
      <c r="C32" s="380"/>
      <c r="D32" s="381"/>
      <c r="E32" s="382"/>
      <c r="F32" s="383"/>
      <c r="G32" s="383"/>
      <c r="H32" s="383"/>
      <c r="I32" s="383"/>
      <c r="J32" s="383"/>
      <c r="K32" s="533"/>
      <c r="L32" s="92"/>
      <c r="M32" s="93"/>
      <c r="N32" s="94"/>
      <c r="O32" s="385"/>
      <c r="P32" s="386"/>
      <c r="Q32" s="387"/>
      <c r="R32" s="178"/>
      <c r="S32" s="179" t="str">
        <f>IF(L32=$U$11,$U$11&amp;M32,IF(L32=$AD$11,$AD$11&amp;M32,IF(L32=AM8,AM8&amp;M32,IF(L32=$AV$9,$AV$9&amp;M32,IF(L32=BF9,BF9&amp;M32,IF(L32="","",$BF$9&amp;M32))))))</f>
        <v/>
      </c>
      <c r="T32" s="179"/>
      <c r="U32" s="180">
        <f t="shared" si="16"/>
        <v>0</v>
      </c>
      <c r="V32" s="180">
        <f t="shared" si="17"/>
        <v>0</v>
      </c>
      <c r="W32" s="180">
        <f t="shared" si="18"/>
        <v>0</v>
      </c>
      <c r="X32" s="180">
        <f t="shared" si="19"/>
        <v>0</v>
      </c>
      <c r="Y32" s="180">
        <f t="shared" si="20"/>
        <v>0</v>
      </c>
      <c r="Z32" s="180">
        <f t="shared" si="21"/>
        <v>0</v>
      </c>
      <c r="AA32" s="180">
        <f t="shared" si="22"/>
        <v>0</v>
      </c>
      <c r="AB32" s="180">
        <f t="shared" si="23"/>
        <v>0</v>
      </c>
      <c r="AC32" s="181"/>
      <c r="AD32" s="180">
        <f t="shared" si="0"/>
        <v>0</v>
      </c>
      <c r="AE32" s="180">
        <f t="shared" si="1"/>
        <v>0</v>
      </c>
      <c r="AF32" s="180">
        <f t="shared" si="2"/>
        <v>0</v>
      </c>
      <c r="AG32" s="180">
        <f t="shared" si="3"/>
        <v>0</v>
      </c>
      <c r="AH32" s="180">
        <f t="shared" si="4"/>
        <v>0</v>
      </c>
      <c r="AI32" s="180">
        <f t="shared" si="5"/>
        <v>0</v>
      </c>
      <c r="AJ32" s="180">
        <f t="shared" si="6"/>
        <v>0</v>
      </c>
      <c r="AK32" s="180">
        <f t="shared" si="7"/>
        <v>0</v>
      </c>
      <c r="AL32" s="181"/>
      <c r="AM32" s="180">
        <f t="shared" si="24"/>
        <v>0</v>
      </c>
      <c r="AN32" s="180">
        <f t="shared" si="25"/>
        <v>0</v>
      </c>
      <c r="AO32" s="180">
        <f t="shared" si="26"/>
        <v>0</v>
      </c>
      <c r="AP32" s="180">
        <f t="shared" si="27"/>
        <v>0</v>
      </c>
      <c r="AQ32" s="180">
        <f t="shared" si="28"/>
        <v>0</v>
      </c>
      <c r="AR32" s="180">
        <f t="shared" si="29"/>
        <v>0</v>
      </c>
      <c r="AS32" s="180">
        <f t="shared" si="30"/>
        <v>0</v>
      </c>
      <c r="AT32" s="180">
        <f t="shared" si="31"/>
        <v>0</v>
      </c>
      <c r="AU32" s="181"/>
      <c r="AV32" s="180">
        <f t="shared" si="32"/>
        <v>0</v>
      </c>
      <c r="AW32" s="180">
        <f t="shared" si="33"/>
        <v>0</v>
      </c>
      <c r="AX32" s="180">
        <f t="shared" si="34"/>
        <v>0</v>
      </c>
      <c r="AY32" s="180">
        <f t="shared" si="35"/>
        <v>0</v>
      </c>
      <c r="AZ32" s="180">
        <f t="shared" si="36"/>
        <v>0</v>
      </c>
      <c r="BA32" s="180">
        <f t="shared" si="37"/>
        <v>0</v>
      </c>
      <c r="BB32" s="180">
        <f t="shared" si="38"/>
        <v>0</v>
      </c>
      <c r="BC32" s="180">
        <f t="shared" si="39"/>
        <v>0</v>
      </c>
      <c r="BD32" s="146"/>
      <c r="BE32" s="182">
        <f t="shared" si="40"/>
        <v>0</v>
      </c>
      <c r="BF32" s="182">
        <f t="shared" si="41"/>
        <v>0</v>
      </c>
      <c r="BG32" s="182">
        <f t="shared" si="42"/>
        <v>0</v>
      </c>
      <c r="BH32" s="182">
        <f t="shared" si="43"/>
        <v>0</v>
      </c>
      <c r="BI32" s="182">
        <f t="shared" si="44"/>
        <v>0</v>
      </c>
      <c r="BJ32" s="182">
        <f t="shared" si="45"/>
        <v>0</v>
      </c>
      <c r="BK32" s="182">
        <f t="shared" si="46"/>
        <v>0</v>
      </c>
      <c r="BL32" s="182">
        <f t="shared" si="47"/>
        <v>0</v>
      </c>
      <c r="BM32" s="182">
        <f t="shared" si="48"/>
        <v>0</v>
      </c>
      <c r="BN32" s="183"/>
      <c r="BO32" s="184">
        <f t="shared" si="8"/>
        <v>0</v>
      </c>
      <c r="BP32" s="184">
        <f t="shared" si="9"/>
        <v>0</v>
      </c>
      <c r="BQ32" s="184">
        <f t="shared" si="10"/>
        <v>0</v>
      </c>
      <c r="BR32" s="184">
        <f t="shared" si="11"/>
        <v>0</v>
      </c>
      <c r="BS32" s="184">
        <f t="shared" si="12"/>
        <v>0</v>
      </c>
      <c r="BT32" s="184">
        <f t="shared" si="13"/>
        <v>0</v>
      </c>
      <c r="BU32" s="184">
        <f t="shared" si="14"/>
        <v>0</v>
      </c>
      <c r="BV32" s="184">
        <f t="shared" si="15"/>
        <v>0</v>
      </c>
    </row>
    <row r="33" spans="1:75" s="185" customFormat="1" ht="24" customHeight="1" x14ac:dyDescent="0.15">
      <c r="A33" s="176"/>
      <c r="B33" s="186"/>
      <c r="C33" s="380"/>
      <c r="D33" s="381"/>
      <c r="E33" s="382"/>
      <c r="F33" s="383"/>
      <c r="G33" s="383"/>
      <c r="H33" s="383"/>
      <c r="I33" s="383"/>
      <c r="J33" s="383"/>
      <c r="K33" s="533"/>
      <c r="L33" s="92"/>
      <c r="M33" s="93"/>
      <c r="N33" s="94"/>
      <c r="O33" s="385"/>
      <c r="P33" s="386"/>
      <c r="Q33" s="387"/>
      <c r="R33" s="178"/>
      <c r="S33" s="179" t="str">
        <f>IF(L33=$U$11,$U$11&amp;M33,IF(L33=$AD$11,$AD$11&amp;M33,IF(L33=AM8,AM8&amp;M33,IF(L33=$AV$9,$AV$9&amp;M33,IF(L33=BF9,BF9&amp;M33,IF(L33="","",$BF$9&amp;M33))))))</f>
        <v/>
      </c>
      <c r="T33" s="179"/>
      <c r="U33" s="180">
        <f t="shared" si="16"/>
        <v>0</v>
      </c>
      <c r="V33" s="180">
        <f t="shared" si="17"/>
        <v>0</v>
      </c>
      <c r="W33" s="180">
        <f t="shared" si="18"/>
        <v>0</v>
      </c>
      <c r="X33" s="180">
        <f t="shared" si="19"/>
        <v>0</v>
      </c>
      <c r="Y33" s="180">
        <f t="shared" si="20"/>
        <v>0</v>
      </c>
      <c r="Z33" s="180">
        <f t="shared" si="21"/>
        <v>0</v>
      </c>
      <c r="AA33" s="180">
        <f t="shared" si="22"/>
        <v>0</v>
      </c>
      <c r="AB33" s="180">
        <f t="shared" si="23"/>
        <v>0</v>
      </c>
      <c r="AC33" s="181"/>
      <c r="AD33" s="180">
        <f t="shared" si="0"/>
        <v>0</v>
      </c>
      <c r="AE33" s="180">
        <f t="shared" si="1"/>
        <v>0</v>
      </c>
      <c r="AF33" s="180">
        <f t="shared" si="2"/>
        <v>0</v>
      </c>
      <c r="AG33" s="180">
        <f t="shared" si="3"/>
        <v>0</v>
      </c>
      <c r="AH33" s="180">
        <f t="shared" si="4"/>
        <v>0</v>
      </c>
      <c r="AI33" s="180">
        <f t="shared" si="5"/>
        <v>0</v>
      </c>
      <c r="AJ33" s="180">
        <f t="shared" si="6"/>
        <v>0</v>
      </c>
      <c r="AK33" s="180">
        <f t="shared" si="7"/>
        <v>0</v>
      </c>
      <c r="AL33" s="181"/>
      <c r="AM33" s="180">
        <f t="shared" si="24"/>
        <v>0</v>
      </c>
      <c r="AN33" s="180">
        <f t="shared" si="25"/>
        <v>0</v>
      </c>
      <c r="AO33" s="180">
        <f t="shared" si="26"/>
        <v>0</v>
      </c>
      <c r="AP33" s="180">
        <f t="shared" si="27"/>
        <v>0</v>
      </c>
      <c r="AQ33" s="180">
        <f t="shared" si="28"/>
        <v>0</v>
      </c>
      <c r="AR33" s="180">
        <f t="shared" si="29"/>
        <v>0</v>
      </c>
      <c r="AS33" s="180">
        <f t="shared" si="30"/>
        <v>0</v>
      </c>
      <c r="AT33" s="180">
        <f t="shared" si="31"/>
        <v>0</v>
      </c>
      <c r="AU33" s="181"/>
      <c r="AV33" s="180">
        <f t="shared" si="32"/>
        <v>0</v>
      </c>
      <c r="AW33" s="180">
        <f t="shared" si="33"/>
        <v>0</v>
      </c>
      <c r="AX33" s="180">
        <f t="shared" si="34"/>
        <v>0</v>
      </c>
      <c r="AY33" s="180">
        <f t="shared" si="35"/>
        <v>0</v>
      </c>
      <c r="AZ33" s="180">
        <f t="shared" si="36"/>
        <v>0</v>
      </c>
      <c r="BA33" s="180">
        <f t="shared" si="37"/>
        <v>0</v>
      </c>
      <c r="BB33" s="180">
        <f t="shared" si="38"/>
        <v>0</v>
      </c>
      <c r="BC33" s="180">
        <f t="shared" si="39"/>
        <v>0</v>
      </c>
      <c r="BD33" s="146"/>
      <c r="BE33" s="182">
        <f t="shared" si="40"/>
        <v>0</v>
      </c>
      <c r="BF33" s="182">
        <f t="shared" si="41"/>
        <v>0</v>
      </c>
      <c r="BG33" s="182">
        <f t="shared" si="42"/>
        <v>0</v>
      </c>
      <c r="BH33" s="182">
        <f t="shared" si="43"/>
        <v>0</v>
      </c>
      <c r="BI33" s="182">
        <f t="shared" si="44"/>
        <v>0</v>
      </c>
      <c r="BJ33" s="182">
        <f t="shared" si="45"/>
        <v>0</v>
      </c>
      <c r="BK33" s="182">
        <f t="shared" si="46"/>
        <v>0</v>
      </c>
      <c r="BL33" s="182">
        <f t="shared" si="47"/>
        <v>0</v>
      </c>
      <c r="BM33" s="182">
        <f t="shared" si="48"/>
        <v>0</v>
      </c>
      <c r="BN33" s="183"/>
      <c r="BO33" s="184">
        <f t="shared" si="8"/>
        <v>0</v>
      </c>
      <c r="BP33" s="184">
        <f t="shared" si="9"/>
        <v>0</v>
      </c>
      <c r="BQ33" s="184">
        <f t="shared" si="10"/>
        <v>0</v>
      </c>
      <c r="BR33" s="184">
        <f t="shared" si="11"/>
        <v>0</v>
      </c>
      <c r="BS33" s="184">
        <f t="shared" si="12"/>
        <v>0</v>
      </c>
      <c r="BT33" s="184">
        <f t="shared" si="13"/>
        <v>0</v>
      </c>
      <c r="BU33" s="184">
        <f t="shared" si="14"/>
        <v>0</v>
      </c>
      <c r="BV33" s="184">
        <f t="shared" si="15"/>
        <v>0</v>
      </c>
    </row>
    <row r="34" spans="1:75" s="185" customFormat="1" ht="24" customHeight="1" x14ac:dyDescent="0.15">
      <c r="A34" s="176"/>
      <c r="B34" s="186"/>
      <c r="C34" s="380"/>
      <c r="D34" s="381"/>
      <c r="E34" s="382"/>
      <c r="F34" s="383"/>
      <c r="G34" s="383"/>
      <c r="H34" s="383"/>
      <c r="I34" s="383"/>
      <c r="J34" s="383"/>
      <c r="K34" s="533"/>
      <c r="L34" s="92"/>
      <c r="M34" s="93"/>
      <c r="N34" s="94"/>
      <c r="O34" s="385"/>
      <c r="P34" s="386"/>
      <c r="Q34" s="387"/>
      <c r="R34" s="178"/>
      <c r="S34" s="179" t="str">
        <f>IF(L34=$U$11,$U$11&amp;M34,IF(L34=$AD$11,$AD$11&amp;M34,IF(L34=AM8,AM8&amp;M34,IF(L34=$AV$9,$AV$9&amp;M34,IF(L34=BF9,BF9&amp;M34,IF(L34="","",$BF$9&amp;M34))))))</f>
        <v/>
      </c>
      <c r="T34" s="179"/>
      <c r="U34" s="180">
        <f t="shared" si="16"/>
        <v>0</v>
      </c>
      <c r="V34" s="180">
        <f t="shared" si="17"/>
        <v>0</v>
      </c>
      <c r="W34" s="180">
        <f t="shared" si="18"/>
        <v>0</v>
      </c>
      <c r="X34" s="180">
        <f t="shared" si="19"/>
        <v>0</v>
      </c>
      <c r="Y34" s="180">
        <f t="shared" si="20"/>
        <v>0</v>
      </c>
      <c r="Z34" s="180">
        <f t="shared" si="21"/>
        <v>0</v>
      </c>
      <c r="AA34" s="180">
        <f t="shared" si="22"/>
        <v>0</v>
      </c>
      <c r="AB34" s="180">
        <f t="shared" si="23"/>
        <v>0</v>
      </c>
      <c r="AC34" s="181"/>
      <c r="AD34" s="180">
        <f t="shared" si="0"/>
        <v>0</v>
      </c>
      <c r="AE34" s="180">
        <f t="shared" si="1"/>
        <v>0</v>
      </c>
      <c r="AF34" s="180">
        <f t="shared" si="2"/>
        <v>0</v>
      </c>
      <c r="AG34" s="180">
        <f t="shared" si="3"/>
        <v>0</v>
      </c>
      <c r="AH34" s="180">
        <f t="shared" si="4"/>
        <v>0</v>
      </c>
      <c r="AI34" s="180">
        <f t="shared" si="5"/>
        <v>0</v>
      </c>
      <c r="AJ34" s="180">
        <f t="shared" si="6"/>
        <v>0</v>
      </c>
      <c r="AK34" s="180">
        <f t="shared" si="7"/>
        <v>0</v>
      </c>
      <c r="AL34" s="181"/>
      <c r="AM34" s="180">
        <f t="shared" si="24"/>
        <v>0</v>
      </c>
      <c r="AN34" s="180">
        <f t="shared" si="25"/>
        <v>0</v>
      </c>
      <c r="AO34" s="180">
        <f t="shared" si="26"/>
        <v>0</v>
      </c>
      <c r="AP34" s="180">
        <f t="shared" si="27"/>
        <v>0</v>
      </c>
      <c r="AQ34" s="180">
        <f t="shared" si="28"/>
        <v>0</v>
      </c>
      <c r="AR34" s="180">
        <f t="shared" si="29"/>
        <v>0</v>
      </c>
      <c r="AS34" s="180">
        <f t="shared" si="30"/>
        <v>0</v>
      </c>
      <c r="AT34" s="180">
        <f t="shared" si="31"/>
        <v>0</v>
      </c>
      <c r="AU34" s="181"/>
      <c r="AV34" s="180">
        <f t="shared" si="32"/>
        <v>0</v>
      </c>
      <c r="AW34" s="180">
        <f t="shared" si="33"/>
        <v>0</v>
      </c>
      <c r="AX34" s="180">
        <f t="shared" si="34"/>
        <v>0</v>
      </c>
      <c r="AY34" s="180">
        <f t="shared" si="35"/>
        <v>0</v>
      </c>
      <c r="AZ34" s="180">
        <f t="shared" si="36"/>
        <v>0</v>
      </c>
      <c r="BA34" s="180">
        <f t="shared" si="37"/>
        <v>0</v>
      </c>
      <c r="BB34" s="180">
        <f t="shared" si="38"/>
        <v>0</v>
      </c>
      <c r="BC34" s="180">
        <f t="shared" si="39"/>
        <v>0</v>
      </c>
      <c r="BD34" s="146"/>
      <c r="BE34" s="182">
        <f t="shared" si="40"/>
        <v>0</v>
      </c>
      <c r="BF34" s="182">
        <f t="shared" si="41"/>
        <v>0</v>
      </c>
      <c r="BG34" s="182">
        <f t="shared" si="42"/>
        <v>0</v>
      </c>
      <c r="BH34" s="182">
        <f t="shared" si="43"/>
        <v>0</v>
      </c>
      <c r="BI34" s="182">
        <f t="shared" si="44"/>
        <v>0</v>
      </c>
      <c r="BJ34" s="182">
        <f t="shared" si="45"/>
        <v>0</v>
      </c>
      <c r="BK34" s="182">
        <f t="shared" si="46"/>
        <v>0</v>
      </c>
      <c r="BL34" s="182">
        <f t="shared" si="47"/>
        <v>0</v>
      </c>
      <c r="BM34" s="182">
        <f t="shared" si="48"/>
        <v>0</v>
      </c>
      <c r="BN34" s="183"/>
      <c r="BO34" s="184">
        <f t="shared" si="8"/>
        <v>0</v>
      </c>
      <c r="BP34" s="184">
        <f t="shared" si="9"/>
        <v>0</v>
      </c>
      <c r="BQ34" s="184">
        <f t="shared" si="10"/>
        <v>0</v>
      </c>
      <c r="BR34" s="184">
        <f t="shared" si="11"/>
        <v>0</v>
      </c>
      <c r="BS34" s="184">
        <f t="shared" si="12"/>
        <v>0</v>
      </c>
      <c r="BT34" s="184">
        <f t="shared" si="13"/>
        <v>0</v>
      </c>
      <c r="BU34" s="184">
        <f t="shared" si="14"/>
        <v>0</v>
      </c>
      <c r="BV34" s="184">
        <f t="shared" si="15"/>
        <v>0</v>
      </c>
    </row>
    <row r="35" spans="1:75" s="185" customFormat="1" ht="24" customHeight="1" x14ac:dyDescent="0.15">
      <c r="A35" s="176"/>
      <c r="B35" s="187"/>
      <c r="C35" s="380"/>
      <c r="D35" s="381"/>
      <c r="E35" s="382"/>
      <c r="F35" s="383"/>
      <c r="G35" s="383"/>
      <c r="H35" s="383"/>
      <c r="I35" s="383"/>
      <c r="J35" s="383"/>
      <c r="K35" s="533"/>
      <c r="L35" s="92"/>
      <c r="M35" s="93"/>
      <c r="N35" s="94"/>
      <c r="O35" s="385"/>
      <c r="P35" s="386"/>
      <c r="Q35" s="387"/>
      <c r="R35" s="178"/>
      <c r="S35" s="179" t="str">
        <f>IF(L35=$U$11,$U$11&amp;M35,IF(L35=$AD$11,$AD$11&amp;M35,IF(L35=AM8,AM8&amp;M35,IF(L35=$AV$9,$AV$9&amp;M35,IF(L35=BF9,BF9&amp;M35,IF(L35="","",$BF$9&amp;M35))))))</f>
        <v/>
      </c>
      <c r="T35" s="179"/>
      <c r="U35" s="180">
        <f t="shared" si="16"/>
        <v>0</v>
      </c>
      <c r="V35" s="180">
        <f t="shared" si="17"/>
        <v>0</v>
      </c>
      <c r="W35" s="180">
        <f t="shared" si="18"/>
        <v>0</v>
      </c>
      <c r="X35" s="180">
        <f t="shared" si="19"/>
        <v>0</v>
      </c>
      <c r="Y35" s="180">
        <f t="shared" si="20"/>
        <v>0</v>
      </c>
      <c r="Z35" s="180">
        <f t="shared" si="21"/>
        <v>0</v>
      </c>
      <c r="AA35" s="180">
        <f t="shared" si="22"/>
        <v>0</v>
      </c>
      <c r="AB35" s="180">
        <f t="shared" si="23"/>
        <v>0</v>
      </c>
      <c r="AC35" s="181"/>
      <c r="AD35" s="180">
        <f t="shared" si="0"/>
        <v>0</v>
      </c>
      <c r="AE35" s="180">
        <f t="shared" si="1"/>
        <v>0</v>
      </c>
      <c r="AF35" s="180">
        <f t="shared" si="2"/>
        <v>0</v>
      </c>
      <c r="AG35" s="180">
        <f t="shared" si="3"/>
        <v>0</v>
      </c>
      <c r="AH35" s="180">
        <f t="shared" si="4"/>
        <v>0</v>
      </c>
      <c r="AI35" s="180">
        <f t="shared" si="5"/>
        <v>0</v>
      </c>
      <c r="AJ35" s="180">
        <f t="shared" si="6"/>
        <v>0</v>
      </c>
      <c r="AK35" s="180">
        <f t="shared" si="7"/>
        <v>0</v>
      </c>
      <c r="AL35" s="181"/>
      <c r="AM35" s="180">
        <f t="shared" si="24"/>
        <v>0</v>
      </c>
      <c r="AN35" s="180">
        <f t="shared" si="25"/>
        <v>0</v>
      </c>
      <c r="AO35" s="180">
        <f t="shared" si="26"/>
        <v>0</v>
      </c>
      <c r="AP35" s="180">
        <f t="shared" si="27"/>
        <v>0</v>
      </c>
      <c r="AQ35" s="180">
        <f t="shared" si="28"/>
        <v>0</v>
      </c>
      <c r="AR35" s="180">
        <f t="shared" si="29"/>
        <v>0</v>
      </c>
      <c r="AS35" s="180">
        <f t="shared" si="30"/>
        <v>0</v>
      </c>
      <c r="AT35" s="180">
        <f t="shared" si="31"/>
        <v>0</v>
      </c>
      <c r="AU35" s="181"/>
      <c r="AV35" s="180">
        <f t="shared" si="32"/>
        <v>0</v>
      </c>
      <c r="AW35" s="180">
        <f t="shared" si="33"/>
        <v>0</v>
      </c>
      <c r="AX35" s="180">
        <f t="shared" si="34"/>
        <v>0</v>
      </c>
      <c r="AY35" s="180">
        <f t="shared" si="35"/>
        <v>0</v>
      </c>
      <c r="AZ35" s="180">
        <f t="shared" si="36"/>
        <v>0</v>
      </c>
      <c r="BA35" s="180">
        <f t="shared" si="37"/>
        <v>0</v>
      </c>
      <c r="BB35" s="180">
        <f t="shared" si="38"/>
        <v>0</v>
      </c>
      <c r="BC35" s="180">
        <f t="shared" si="39"/>
        <v>0</v>
      </c>
      <c r="BD35" s="146"/>
      <c r="BE35" s="182">
        <f t="shared" si="40"/>
        <v>0</v>
      </c>
      <c r="BF35" s="182">
        <f t="shared" si="41"/>
        <v>0</v>
      </c>
      <c r="BG35" s="182">
        <f t="shared" si="42"/>
        <v>0</v>
      </c>
      <c r="BH35" s="182">
        <f t="shared" si="43"/>
        <v>0</v>
      </c>
      <c r="BI35" s="182">
        <f t="shared" si="44"/>
        <v>0</v>
      </c>
      <c r="BJ35" s="182">
        <f t="shared" si="45"/>
        <v>0</v>
      </c>
      <c r="BK35" s="182">
        <f t="shared" si="46"/>
        <v>0</v>
      </c>
      <c r="BL35" s="182">
        <f t="shared" si="47"/>
        <v>0</v>
      </c>
      <c r="BM35" s="182">
        <f t="shared" si="48"/>
        <v>0</v>
      </c>
      <c r="BN35" s="183"/>
      <c r="BO35" s="184">
        <f t="shared" si="8"/>
        <v>0</v>
      </c>
      <c r="BP35" s="184">
        <f t="shared" si="9"/>
        <v>0</v>
      </c>
      <c r="BQ35" s="184">
        <f t="shared" si="10"/>
        <v>0</v>
      </c>
      <c r="BR35" s="184">
        <f t="shared" si="11"/>
        <v>0</v>
      </c>
      <c r="BS35" s="184">
        <f t="shared" si="12"/>
        <v>0</v>
      </c>
      <c r="BT35" s="184">
        <f t="shared" si="13"/>
        <v>0</v>
      </c>
      <c r="BU35" s="184">
        <f t="shared" si="14"/>
        <v>0</v>
      </c>
      <c r="BV35" s="184">
        <f t="shared" si="15"/>
        <v>0</v>
      </c>
    </row>
    <row r="36" spans="1:75" s="185" customFormat="1" ht="24" customHeight="1" x14ac:dyDescent="0.15">
      <c r="A36" s="176"/>
      <c r="B36" s="186"/>
      <c r="C36" s="380"/>
      <c r="D36" s="381"/>
      <c r="E36" s="382"/>
      <c r="F36" s="383"/>
      <c r="G36" s="383"/>
      <c r="H36" s="383"/>
      <c r="I36" s="383"/>
      <c r="J36" s="383"/>
      <c r="K36" s="533"/>
      <c r="L36" s="92"/>
      <c r="M36" s="93"/>
      <c r="N36" s="94"/>
      <c r="O36" s="385"/>
      <c r="P36" s="386"/>
      <c r="Q36" s="387"/>
      <c r="R36" s="178"/>
      <c r="S36" s="179" t="str">
        <f>IF(L36=$U$11,$U$11&amp;M36,IF(L36=$AD$11,$AD$11&amp;M36,IF(L36=AM8,AM8&amp;M36,IF(L36=$AV$9,$AV$9&amp;M36,IF(L36=BF9,BF9&amp;M36,IF(L36="","",$BF$9&amp;M36))))))</f>
        <v/>
      </c>
      <c r="T36" s="179"/>
      <c r="U36" s="180">
        <f t="shared" si="16"/>
        <v>0</v>
      </c>
      <c r="V36" s="180">
        <f t="shared" si="17"/>
        <v>0</v>
      </c>
      <c r="W36" s="180">
        <f t="shared" si="18"/>
        <v>0</v>
      </c>
      <c r="X36" s="180">
        <f t="shared" si="19"/>
        <v>0</v>
      </c>
      <c r="Y36" s="180">
        <f t="shared" si="20"/>
        <v>0</v>
      </c>
      <c r="Z36" s="180">
        <f t="shared" si="21"/>
        <v>0</v>
      </c>
      <c r="AA36" s="180">
        <f t="shared" si="22"/>
        <v>0</v>
      </c>
      <c r="AB36" s="180">
        <f t="shared" si="23"/>
        <v>0</v>
      </c>
      <c r="AC36" s="181"/>
      <c r="AD36" s="180">
        <f t="shared" si="0"/>
        <v>0</v>
      </c>
      <c r="AE36" s="180">
        <f t="shared" si="1"/>
        <v>0</v>
      </c>
      <c r="AF36" s="180">
        <f t="shared" si="2"/>
        <v>0</v>
      </c>
      <c r="AG36" s="180">
        <f t="shared" si="3"/>
        <v>0</v>
      </c>
      <c r="AH36" s="180">
        <f t="shared" si="4"/>
        <v>0</v>
      </c>
      <c r="AI36" s="180">
        <f t="shared" si="5"/>
        <v>0</v>
      </c>
      <c r="AJ36" s="180">
        <f t="shared" si="6"/>
        <v>0</v>
      </c>
      <c r="AK36" s="180">
        <f t="shared" si="7"/>
        <v>0</v>
      </c>
      <c r="AL36" s="181"/>
      <c r="AM36" s="180">
        <f t="shared" si="24"/>
        <v>0</v>
      </c>
      <c r="AN36" s="180">
        <f t="shared" si="25"/>
        <v>0</v>
      </c>
      <c r="AO36" s="180">
        <f t="shared" si="26"/>
        <v>0</v>
      </c>
      <c r="AP36" s="180">
        <f t="shared" si="27"/>
        <v>0</v>
      </c>
      <c r="AQ36" s="180">
        <f t="shared" si="28"/>
        <v>0</v>
      </c>
      <c r="AR36" s="180">
        <f t="shared" si="29"/>
        <v>0</v>
      </c>
      <c r="AS36" s="180">
        <f t="shared" si="30"/>
        <v>0</v>
      </c>
      <c r="AT36" s="180">
        <f t="shared" si="31"/>
        <v>0</v>
      </c>
      <c r="AU36" s="181"/>
      <c r="AV36" s="180">
        <f t="shared" si="32"/>
        <v>0</v>
      </c>
      <c r="AW36" s="180">
        <f t="shared" si="33"/>
        <v>0</v>
      </c>
      <c r="AX36" s="180">
        <f t="shared" si="34"/>
        <v>0</v>
      </c>
      <c r="AY36" s="180">
        <f t="shared" si="35"/>
        <v>0</v>
      </c>
      <c r="AZ36" s="180">
        <f t="shared" si="36"/>
        <v>0</v>
      </c>
      <c r="BA36" s="180">
        <f t="shared" si="37"/>
        <v>0</v>
      </c>
      <c r="BB36" s="180">
        <f t="shared" si="38"/>
        <v>0</v>
      </c>
      <c r="BC36" s="180">
        <f t="shared" si="39"/>
        <v>0</v>
      </c>
      <c r="BD36" s="146"/>
      <c r="BE36" s="182">
        <f t="shared" si="40"/>
        <v>0</v>
      </c>
      <c r="BF36" s="182">
        <f t="shared" si="41"/>
        <v>0</v>
      </c>
      <c r="BG36" s="182">
        <f t="shared" si="42"/>
        <v>0</v>
      </c>
      <c r="BH36" s="182">
        <f t="shared" si="43"/>
        <v>0</v>
      </c>
      <c r="BI36" s="182">
        <f t="shared" si="44"/>
        <v>0</v>
      </c>
      <c r="BJ36" s="182">
        <f t="shared" si="45"/>
        <v>0</v>
      </c>
      <c r="BK36" s="182">
        <f t="shared" si="46"/>
        <v>0</v>
      </c>
      <c r="BL36" s="182">
        <f t="shared" si="47"/>
        <v>0</v>
      </c>
      <c r="BM36" s="182">
        <f t="shared" si="48"/>
        <v>0</v>
      </c>
      <c r="BN36" s="183"/>
      <c r="BO36" s="184">
        <f t="shared" si="8"/>
        <v>0</v>
      </c>
      <c r="BP36" s="184">
        <f t="shared" si="9"/>
        <v>0</v>
      </c>
      <c r="BQ36" s="184">
        <f t="shared" si="10"/>
        <v>0</v>
      </c>
      <c r="BR36" s="184">
        <f t="shared" si="11"/>
        <v>0</v>
      </c>
      <c r="BS36" s="184">
        <f t="shared" si="12"/>
        <v>0</v>
      </c>
      <c r="BT36" s="184">
        <f t="shared" si="13"/>
        <v>0</v>
      </c>
      <c r="BU36" s="184">
        <f t="shared" si="14"/>
        <v>0</v>
      </c>
      <c r="BV36" s="184">
        <f t="shared" si="15"/>
        <v>0</v>
      </c>
    </row>
    <row r="37" spans="1:75" s="185" customFormat="1" ht="24" customHeight="1" x14ac:dyDescent="0.15">
      <c r="A37" s="176"/>
      <c r="B37" s="186"/>
      <c r="C37" s="380"/>
      <c r="D37" s="381"/>
      <c r="E37" s="382"/>
      <c r="F37" s="383"/>
      <c r="G37" s="383"/>
      <c r="H37" s="383"/>
      <c r="I37" s="383"/>
      <c r="J37" s="383"/>
      <c r="K37" s="533"/>
      <c r="L37" s="92"/>
      <c r="M37" s="93"/>
      <c r="N37" s="94"/>
      <c r="O37" s="385"/>
      <c r="P37" s="386"/>
      <c r="Q37" s="387"/>
      <c r="R37" s="178"/>
      <c r="S37" s="179" t="str">
        <f>IF(L37=$U$11,$U$11&amp;M37,IF(L37=$AD$11,$AD$11&amp;M37,IF(L37=AM8,AM8&amp;M37,IF(L37=$AV$9,$AV$9&amp;M37,IF(L37=BF9,BF9&amp;M37,IF(L37="","",$BF$9&amp;M37))))))</f>
        <v/>
      </c>
      <c r="T37" s="179"/>
      <c r="U37" s="180">
        <f t="shared" si="16"/>
        <v>0</v>
      </c>
      <c r="V37" s="180">
        <f t="shared" si="17"/>
        <v>0</v>
      </c>
      <c r="W37" s="180">
        <f t="shared" si="18"/>
        <v>0</v>
      </c>
      <c r="X37" s="180">
        <f t="shared" si="19"/>
        <v>0</v>
      </c>
      <c r="Y37" s="180">
        <f t="shared" si="20"/>
        <v>0</v>
      </c>
      <c r="Z37" s="180">
        <f t="shared" si="21"/>
        <v>0</v>
      </c>
      <c r="AA37" s="180">
        <f t="shared" si="22"/>
        <v>0</v>
      </c>
      <c r="AB37" s="180">
        <f t="shared" si="23"/>
        <v>0</v>
      </c>
      <c r="AC37" s="181"/>
      <c r="AD37" s="180">
        <f t="shared" si="0"/>
        <v>0</v>
      </c>
      <c r="AE37" s="180">
        <f t="shared" si="1"/>
        <v>0</v>
      </c>
      <c r="AF37" s="180">
        <f t="shared" si="2"/>
        <v>0</v>
      </c>
      <c r="AG37" s="180">
        <f t="shared" si="3"/>
        <v>0</v>
      </c>
      <c r="AH37" s="180">
        <f t="shared" si="4"/>
        <v>0</v>
      </c>
      <c r="AI37" s="180">
        <f t="shared" si="5"/>
        <v>0</v>
      </c>
      <c r="AJ37" s="180">
        <f t="shared" si="6"/>
        <v>0</v>
      </c>
      <c r="AK37" s="180">
        <f t="shared" si="7"/>
        <v>0</v>
      </c>
      <c r="AL37" s="181"/>
      <c r="AM37" s="180">
        <f t="shared" si="24"/>
        <v>0</v>
      </c>
      <c r="AN37" s="180">
        <f t="shared" si="25"/>
        <v>0</v>
      </c>
      <c r="AO37" s="180">
        <f t="shared" si="26"/>
        <v>0</v>
      </c>
      <c r="AP37" s="180">
        <f t="shared" si="27"/>
        <v>0</v>
      </c>
      <c r="AQ37" s="180">
        <f t="shared" si="28"/>
        <v>0</v>
      </c>
      <c r="AR37" s="180">
        <f t="shared" si="29"/>
        <v>0</v>
      </c>
      <c r="AS37" s="180">
        <f t="shared" si="30"/>
        <v>0</v>
      </c>
      <c r="AT37" s="180">
        <f t="shared" si="31"/>
        <v>0</v>
      </c>
      <c r="AU37" s="181"/>
      <c r="AV37" s="180">
        <f t="shared" si="32"/>
        <v>0</v>
      </c>
      <c r="AW37" s="180">
        <f t="shared" si="33"/>
        <v>0</v>
      </c>
      <c r="AX37" s="180">
        <f t="shared" si="34"/>
        <v>0</v>
      </c>
      <c r="AY37" s="180">
        <f t="shared" si="35"/>
        <v>0</v>
      </c>
      <c r="AZ37" s="180">
        <f t="shared" si="36"/>
        <v>0</v>
      </c>
      <c r="BA37" s="180">
        <f t="shared" si="37"/>
        <v>0</v>
      </c>
      <c r="BB37" s="180">
        <f t="shared" si="38"/>
        <v>0</v>
      </c>
      <c r="BC37" s="180">
        <f t="shared" si="39"/>
        <v>0</v>
      </c>
      <c r="BD37" s="146"/>
      <c r="BE37" s="182">
        <f t="shared" si="40"/>
        <v>0</v>
      </c>
      <c r="BF37" s="182">
        <f t="shared" si="41"/>
        <v>0</v>
      </c>
      <c r="BG37" s="182">
        <f t="shared" si="42"/>
        <v>0</v>
      </c>
      <c r="BH37" s="182">
        <f t="shared" si="43"/>
        <v>0</v>
      </c>
      <c r="BI37" s="182">
        <f t="shared" si="44"/>
        <v>0</v>
      </c>
      <c r="BJ37" s="182">
        <f t="shared" si="45"/>
        <v>0</v>
      </c>
      <c r="BK37" s="182">
        <f t="shared" si="46"/>
        <v>0</v>
      </c>
      <c r="BL37" s="182">
        <f t="shared" si="47"/>
        <v>0</v>
      </c>
      <c r="BM37" s="182">
        <f t="shared" si="48"/>
        <v>0</v>
      </c>
      <c r="BN37" s="183"/>
      <c r="BO37" s="184">
        <f t="shared" si="8"/>
        <v>0</v>
      </c>
      <c r="BP37" s="184">
        <f t="shared" si="9"/>
        <v>0</v>
      </c>
      <c r="BQ37" s="184">
        <f t="shared" si="10"/>
        <v>0</v>
      </c>
      <c r="BR37" s="184">
        <f t="shared" si="11"/>
        <v>0</v>
      </c>
      <c r="BS37" s="184">
        <f t="shared" si="12"/>
        <v>0</v>
      </c>
      <c r="BT37" s="184">
        <f t="shared" si="13"/>
        <v>0</v>
      </c>
      <c r="BU37" s="184">
        <f t="shared" si="14"/>
        <v>0</v>
      </c>
      <c r="BV37" s="184">
        <f t="shared" si="15"/>
        <v>0</v>
      </c>
    </row>
    <row r="38" spans="1:75" s="185" customFormat="1" ht="24" customHeight="1" x14ac:dyDescent="0.15">
      <c r="A38" s="176"/>
      <c r="B38" s="187"/>
      <c r="C38" s="380"/>
      <c r="D38" s="381"/>
      <c r="E38" s="382"/>
      <c r="F38" s="383"/>
      <c r="G38" s="383"/>
      <c r="H38" s="383"/>
      <c r="I38" s="383"/>
      <c r="J38" s="383"/>
      <c r="K38" s="533"/>
      <c r="L38" s="92"/>
      <c r="M38" s="93"/>
      <c r="N38" s="94"/>
      <c r="O38" s="385"/>
      <c r="P38" s="386"/>
      <c r="Q38" s="387"/>
      <c r="R38" s="178"/>
      <c r="S38" s="179" t="str">
        <f>IF(L38=$U$11,$U$11&amp;M38,IF(L38=$AD$11,$AD$11&amp;M38,IF(L38=AM8,AM8&amp;M38,IF(L38=$AV$9,$AV$9&amp;M38,IF(L38=BF9,BF9&amp;M38,IF(L38="","",$BF$9&amp;M38))))))</f>
        <v/>
      </c>
      <c r="T38" s="179"/>
      <c r="U38" s="180">
        <f t="shared" si="16"/>
        <v>0</v>
      </c>
      <c r="V38" s="180">
        <f t="shared" si="17"/>
        <v>0</v>
      </c>
      <c r="W38" s="180">
        <f t="shared" si="18"/>
        <v>0</v>
      </c>
      <c r="X38" s="180">
        <f t="shared" si="19"/>
        <v>0</v>
      </c>
      <c r="Y38" s="180">
        <f t="shared" si="20"/>
        <v>0</v>
      </c>
      <c r="Z38" s="180">
        <f t="shared" si="21"/>
        <v>0</v>
      </c>
      <c r="AA38" s="180">
        <f t="shared" si="22"/>
        <v>0</v>
      </c>
      <c r="AB38" s="180">
        <f t="shared" si="23"/>
        <v>0</v>
      </c>
      <c r="AC38" s="181"/>
      <c r="AD38" s="180">
        <f t="shared" si="0"/>
        <v>0</v>
      </c>
      <c r="AE38" s="180">
        <f t="shared" si="1"/>
        <v>0</v>
      </c>
      <c r="AF38" s="180">
        <f t="shared" si="2"/>
        <v>0</v>
      </c>
      <c r="AG38" s="180">
        <f t="shared" si="3"/>
        <v>0</v>
      </c>
      <c r="AH38" s="180">
        <f t="shared" si="4"/>
        <v>0</v>
      </c>
      <c r="AI38" s="180">
        <f t="shared" si="5"/>
        <v>0</v>
      </c>
      <c r="AJ38" s="180">
        <f t="shared" si="6"/>
        <v>0</v>
      </c>
      <c r="AK38" s="180">
        <f t="shared" si="7"/>
        <v>0</v>
      </c>
      <c r="AL38" s="181"/>
      <c r="AM38" s="180">
        <f t="shared" si="24"/>
        <v>0</v>
      </c>
      <c r="AN38" s="180">
        <f t="shared" si="25"/>
        <v>0</v>
      </c>
      <c r="AO38" s="180">
        <f t="shared" si="26"/>
        <v>0</v>
      </c>
      <c r="AP38" s="180">
        <f t="shared" si="27"/>
        <v>0</v>
      </c>
      <c r="AQ38" s="180">
        <f t="shared" si="28"/>
        <v>0</v>
      </c>
      <c r="AR38" s="180">
        <f t="shared" si="29"/>
        <v>0</v>
      </c>
      <c r="AS38" s="180">
        <f t="shared" si="30"/>
        <v>0</v>
      </c>
      <c r="AT38" s="180">
        <f t="shared" si="31"/>
        <v>0</v>
      </c>
      <c r="AU38" s="181"/>
      <c r="AV38" s="180">
        <f t="shared" si="32"/>
        <v>0</v>
      </c>
      <c r="AW38" s="180">
        <f t="shared" si="33"/>
        <v>0</v>
      </c>
      <c r="AX38" s="180">
        <f t="shared" si="34"/>
        <v>0</v>
      </c>
      <c r="AY38" s="180">
        <f t="shared" si="35"/>
        <v>0</v>
      </c>
      <c r="AZ38" s="180">
        <f t="shared" si="36"/>
        <v>0</v>
      </c>
      <c r="BA38" s="180">
        <f t="shared" si="37"/>
        <v>0</v>
      </c>
      <c r="BB38" s="180">
        <f t="shared" si="38"/>
        <v>0</v>
      </c>
      <c r="BC38" s="180">
        <f t="shared" si="39"/>
        <v>0</v>
      </c>
      <c r="BD38" s="146"/>
      <c r="BE38" s="182">
        <f t="shared" si="40"/>
        <v>0</v>
      </c>
      <c r="BF38" s="182">
        <f t="shared" si="41"/>
        <v>0</v>
      </c>
      <c r="BG38" s="182">
        <f t="shared" si="42"/>
        <v>0</v>
      </c>
      <c r="BH38" s="182">
        <f t="shared" si="43"/>
        <v>0</v>
      </c>
      <c r="BI38" s="182">
        <f t="shared" si="44"/>
        <v>0</v>
      </c>
      <c r="BJ38" s="182">
        <f t="shared" si="45"/>
        <v>0</v>
      </c>
      <c r="BK38" s="182">
        <f t="shared" si="46"/>
        <v>0</v>
      </c>
      <c r="BL38" s="182">
        <f t="shared" si="47"/>
        <v>0</v>
      </c>
      <c r="BM38" s="182">
        <f t="shared" si="48"/>
        <v>0</v>
      </c>
      <c r="BN38" s="183"/>
      <c r="BO38" s="184">
        <f t="shared" si="8"/>
        <v>0</v>
      </c>
      <c r="BP38" s="184">
        <f t="shared" si="9"/>
        <v>0</v>
      </c>
      <c r="BQ38" s="184">
        <f t="shared" si="10"/>
        <v>0</v>
      </c>
      <c r="BR38" s="184">
        <f t="shared" si="11"/>
        <v>0</v>
      </c>
      <c r="BS38" s="184">
        <f t="shared" si="12"/>
        <v>0</v>
      </c>
      <c r="BT38" s="184">
        <f t="shared" si="13"/>
        <v>0</v>
      </c>
      <c r="BU38" s="184">
        <f t="shared" si="14"/>
        <v>0</v>
      </c>
      <c r="BV38" s="184">
        <f t="shared" si="15"/>
        <v>0</v>
      </c>
    </row>
    <row r="39" spans="1:75" s="185" customFormat="1" ht="24" customHeight="1" x14ac:dyDescent="0.15">
      <c r="A39" s="176"/>
      <c r="B39" s="186"/>
      <c r="C39" s="380"/>
      <c r="D39" s="381"/>
      <c r="E39" s="382"/>
      <c r="F39" s="383"/>
      <c r="G39" s="383"/>
      <c r="H39" s="383"/>
      <c r="I39" s="383"/>
      <c r="J39" s="383"/>
      <c r="K39" s="533"/>
      <c r="L39" s="92"/>
      <c r="M39" s="93"/>
      <c r="N39" s="94"/>
      <c r="O39" s="385"/>
      <c r="P39" s="386"/>
      <c r="Q39" s="387"/>
      <c r="R39" s="178"/>
      <c r="S39" s="179" t="str">
        <f>IF(L39=$U$11,$U$11&amp;M39,IF(L39=$AD$11,$AD$11&amp;M39,IF(L39=AM8,AM8&amp;M39,IF(L39=$AV$9,$AV$9&amp;M39,IF(L39=BF9,BF9&amp;M39,IF(L39="","",$BF$9&amp;M39))))))</f>
        <v/>
      </c>
      <c r="T39" s="179"/>
      <c r="U39" s="180">
        <f t="shared" si="16"/>
        <v>0</v>
      </c>
      <c r="V39" s="180">
        <f t="shared" si="17"/>
        <v>0</v>
      </c>
      <c r="W39" s="180">
        <f t="shared" si="18"/>
        <v>0</v>
      </c>
      <c r="X39" s="180">
        <f t="shared" si="19"/>
        <v>0</v>
      </c>
      <c r="Y39" s="180">
        <f t="shared" si="20"/>
        <v>0</v>
      </c>
      <c r="Z39" s="180">
        <f t="shared" si="21"/>
        <v>0</v>
      </c>
      <c r="AA39" s="180">
        <f t="shared" si="22"/>
        <v>0</v>
      </c>
      <c r="AB39" s="180">
        <f t="shared" si="23"/>
        <v>0</v>
      </c>
      <c r="AC39" s="181"/>
      <c r="AD39" s="180">
        <f t="shared" si="0"/>
        <v>0</v>
      </c>
      <c r="AE39" s="180">
        <f t="shared" si="1"/>
        <v>0</v>
      </c>
      <c r="AF39" s="180">
        <f t="shared" si="2"/>
        <v>0</v>
      </c>
      <c r="AG39" s="180">
        <f t="shared" si="3"/>
        <v>0</v>
      </c>
      <c r="AH39" s="180">
        <f t="shared" si="4"/>
        <v>0</v>
      </c>
      <c r="AI39" s="180">
        <f t="shared" si="5"/>
        <v>0</v>
      </c>
      <c r="AJ39" s="180">
        <f t="shared" si="6"/>
        <v>0</v>
      </c>
      <c r="AK39" s="180">
        <f t="shared" si="7"/>
        <v>0</v>
      </c>
      <c r="AL39" s="181"/>
      <c r="AM39" s="180">
        <f t="shared" si="24"/>
        <v>0</v>
      </c>
      <c r="AN39" s="180">
        <f t="shared" si="25"/>
        <v>0</v>
      </c>
      <c r="AO39" s="180">
        <f t="shared" si="26"/>
        <v>0</v>
      </c>
      <c r="AP39" s="180">
        <f t="shared" si="27"/>
        <v>0</v>
      </c>
      <c r="AQ39" s="180">
        <f t="shared" si="28"/>
        <v>0</v>
      </c>
      <c r="AR39" s="180">
        <f t="shared" si="29"/>
        <v>0</v>
      </c>
      <c r="AS39" s="180">
        <f t="shared" si="30"/>
        <v>0</v>
      </c>
      <c r="AT39" s="180">
        <f t="shared" si="31"/>
        <v>0</v>
      </c>
      <c r="AU39" s="181"/>
      <c r="AV39" s="180">
        <f t="shared" si="32"/>
        <v>0</v>
      </c>
      <c r="AW39" s="180">
        <f t="shared" si="33"/>
        <v>0</v>
      </c>
      <c r="AX39" s="180">
        <f t="shared" si="34"/>
        <v>0</v>
      </c>
      <c r="AY39" s="180">
        <f t="shared" si="35"/>
        <v>0</v>
      </c>
      <c r="AZ39" s="180">
        <f t="shared" si="36"/>
        <v>0</v>
      </c>
      <c r="BA39" s="180">
        <f t="shared" si="37"/>
        <v>0</v>
      </c>
      <c r="BB39" s="180">
        <f t="shared" si="38"/>
        <v>0</v>
      </c>
      <c r="BC39" s="180">
        <f t="shared" si="39"/>
        <v>0</v>
      </c>
      <c r="BD39" s="146"/>
      <c r="BE39" s="182">
        <f t="shared" si="40"/>
        <v>0</v>
      </c>
      <c r="BF39" s="182">
        <f t="shared" si="41"/>
        <v>0</v>
      </c>
      <c r="BG39" s="182">
        <f t="shared" si="42"/>
        <v>0</v>
      </c>
      <c r="BH39" s="182">
        <f t="shared" si="43"/>
        <v>0</v>
      </c>
      <c r="BI39" s="182">
        <f t="shared" si="44"/>
        <v>0</v>
      </c>
      <c r="BJ39" s="182">
        <f t="shared" si="45"/>
        <v>0</v>
      </c>
      <c r="BK39" s="182">
        <f t="shared" si="46"/>
        <v>0</v>
      </c>
      <c r="BL39" s="182">
        <f t="shared" si="47"/>
        <v>0</v>
      </c>
      <c r="BM39" s="182">
        <f t="shared" si="48"/>
        <v>0</v>
      </c>
      <c r="BN39" s="183"/>
      <c r="BO39" s="184">
        <f t="shared" si="8"/>
        <v>0</v>
      </c>
      <c r="BP39" s="184">
        <f t="shared" si="9"/>
        <v>0</v>
      </c>
      <c r="BQ39" s="184">
        <f t="shared" si="10"/>
        <v>0</v>
      </c>
      <c r="BR39" s="184">
        <f t="shared" si="11"/>
        <v>0</v>
      </c>
      <c r="BS39" s="184">
        <f t="shared" si="12"/>
        <v>0</v>
      </c>
      <c r="BT39" s="184">
        <f t="shared" si="13"/>
        <v>0</v>
      </c>
      <c r="BU39" s="184">
        <f t="shared" si="14"/>
        <v>0</v>
      </c>
      <c r="BV39" s="184">
        <f t="shared" si="15"/>
        <v>0</v>
      </c>
    </row>
    <row r="40" spans="1:75" s="185" customFormat="1" ht="24" customHeight="1" x14ac:dyDescent="0.15">
      <c r="A40" s="176"/>
      <c r="B40" s="189"/>
      <c r="C40" s="380"/>
      <c r="D40" s="381"/>
      <c r="E40" s="382"/>
      <c r="F40" s="383"/>
      <c r="G40" s="383"/>
      <c r="H40" s="383"/>
      <c r="I40" s="383"/>
      <c r="J40" s="383"/>
      <c r="K40" s="533"/>
      <c r="L40" s="98"/>
      <c r="M40" s="93"/>
      <c r="N40" s="162"/>
      <c r="O40" s="385"/>
      <c r="P40" s="386"/>
      <c r="Q40" s="387"/>
      <c r="R40" s="188"/>
      <c r="S40" s="190"/>
      <c r="T40" s="190"/>
      <c r="U40" s="180">
        <f t="shared" si="16"/>
        <v>0</v>
      </c>
      <c r="V40" s="180">
        <f t="shared" si="17"/>
        <v>0</v>
      </c>
      <c r="W40" s="180">
        <f t="shared" si="18"/>
        <v>0</v>
      </c>
      <c r="X40" s="180">
        <f t="shared" si="19"/>
        <v>0</v>
      </c>
      <c r="Y40" s="180">
        <f t="shared" si="20"/>
        <v>0</v>
      </c>
      <c r="Z40" s="180">
        <f t="shared" si="21"/>
        <v>0</v>
      </c>
      <c r="AA40" s="180">
        <f t="shared" si="22"/>
        <v>0</v>
      </c>
      <c r="AB40" s="180">
        <f t="shared" si="23"/>
        <v>0</v>
      </c>
      <c r="AC40" s="181"/>
      <c r="AD40" s="180">
        <f t="shared" si="0"/>
        <v>0</v>
      </c>
      <c r="AE40" s="180">
        <f t="shared" si="1"/>
        <v>0</v>
      </c>
      <c r="AF40" s="180">
        <f t="shared" si="2"/>
        <v>0</v>
      </c>
      <c r="AG40" s="180">
        <f t="shared" si="3"/>
        <v>0</v>
      </c>
      <c r="AH40" s="180">
        <f t="shared" si="4"/>
        <v>0</v>
      </c>
      <c r="AI40" s="180">
        <f t="shared" si="5"/>
        <v>0</v>
      </c>
      <c r="AJ40" s="180">
        <f t="shared" si="6"/>
        <v>0</v>
      </c>
      <c r="AK40" s="180">
        <f t="shared" si="7"/>
        <v>0</v>
      </c>
      <c r="AL40" s="181"/>
      <c r="AM40" s="180">
        <f t="shared" si="24"/>
        <v>0</v>
      </c>
      <c r="AN40" s="180">
        <f t="shared" si="25"/>
        <v>0</v>
      </c>
      <c r="AO40" s="180">
        <f t="shared" si="26"/>
        <v>0</v>
      </c>
      <c r="AP40" s="180">
        <f t="shared" si="27"/>
        <v>0</v>
      </c>
      <c r="AQ40" s="180">
        <f t="shared" si="28"/>
        <v>0</v>
      </c>
      <c r="AR40" s="180">
        <f t="shared" si="29"/>
        <v>0</v>
      </c>
      <c r="AS40" s="180">
        <f t="shared" si="30"/>
        <v>0</v>
      </c>
      <c r="AT40" s="180">
        <f t="shared" si="31"/>
        <v>0</v>
      </c>
      <c r="AU40" s="181"/>
      <c r="AV40" s="180">
        <f t="shared" si="32"/>
        <v>0</v>
      </c>
      <c r="AW40" s="180">
        <f t="shared" si="33"/>
        <v>0</v>
      </c>
      <c r="AX40" s="180">
        <f t="shared" si="34"/>
        <v>0</v>
      </c>
      <c r="AY40" s="180">
        <f t="shared" si="35"/>
        <v>0</v>
      </c>
      <c r="AZ40" s="180">
        <f t="shared" si="36"/>
        <v>0</v>
      </c>
      <c r="BA40" s="180">
        <f t="shared" si="37"/>
        <v>0</v>
      </c>
      <c r="BB40" s="180">
        <f t="shared" si="38"/>
        <v>0</v>
      </c>
      <c r="BC40" s="180">
        <f t="shared" si="39"/>
        <v>0</v>
      </c>
      <c r="BD40" s="146"/>
      <c r="BE40" s="182">
        <f t="shared" si="40"/>
        <v>0</v>
      </c>
      <c r="BF40" s="182">
        <f t="shared" si="41"/>
        <v>0</v>
      </c>
      <c r="BG40" s="182">
        <f t="shared" si="42"/>
        <v>0</v>
      </c>
      <c r="BH40" s="182">
        <f t="shared" si="43"/>
        <v>0</v>
      </c>
      <c r="BI40" s="182">
        <f t="shared" si="44"/>
        <v>0</v>
      </c>
      <c r="BJ40" s="182">
        <f t="shared" si="45"/>
        <v>0</v>
      </c>
      <c r="BK40" s="182">
        <f t="shared" si="46"/>
        <v>0</v>
      </c>
      <c r="BL40" s="182">
        <f t="shared" si="47"/>
        <v>0</v>
      </c>
      <c r="BM40" s="182">
        <f t="shared" si="48"/>
        <v>0</v>
      </c>
      <c r="BN40" s="183"/>
      <c r="BO40" s="184">
        <f t="shared" si="8"/>
        <v>0</v>
      </c>
      <c r="BP40" s="184">
        <f t="shared" si="9"/>
        <v>0</v>
      </c>
      <c r="BQ40" s="184">
        <f t="shared" si="10"/>
        <v>0</v>
      </c>
      <c r="BR40" s="184">
        <f t="shared" si="11"/>
        <v>0</v>
      </c>
      <c r="BS40" s="184">
        <f t="shared" si="12"/>
        <v>0</v>
      </c>
      <c r="BT40" s="184">
        <f t="shared" si="13"/>
        <v>0</v>
      </c>
      <c r="BU40" s="184">
        <f t="shared" si="14"/>
        <v>0</v>
      </c>
      <c r="BV40" s="184">
        <f t="shared" si="15"/>
        <v>0</v>
      </c>
    </row>
    <row r="41" spans="1:75" s="185" customFormat="1" ht="24" customHeight="1" x14ac:dyDescent="0.15">
      <c r="A41" s="176"/>
      <c r="B41" s="189"/>
      <c r="C41" s="380"/>
      <c r="D41" s="381"/>
      <c r="E41" s="382"/>
      <c r="F41" s="383"/>
      <c r="G41" s="383"/>
      <c r="H41" s="383"/>
      <c r="I41" s="383"/>
      <c r="J41" s="383"/>
      <c r="K41" s="533"/>
      <c r="L41" s="98"/>
      <c r="M41" s="93"/>
      <c r="N41" s="162"/>
      <c r="O41" s="385"/>
      <c r="P41" s="386"/>
      <c r="Q41" s="387"/>
      <c r="R41" s="188"/>
      <c r="S41" s="99" t="s">
        <v>81</v>
      </c>
      <c r="T41" s="100"/>
      <c r="U41" s="180">
        <f t="shared" si="16"/>
        <v>0</v>
      </c>
      <c r="V41" s="180">
        <f t="shared" si="17"/>
        <v>0</v>
      </c>
      <c r="W41" s="180">
        <f t="shared" si="18"/>
        <v>0</v>
      </c>
      <c r="X41" s="180">
        <f t="shared" si="19"/>
        <v>0</v>
      </c>
      <c r="Y41" s="180">
        <f t="shared" si="20"/>
        <v>0</v>
      </c>
      <c r="Z41" s="180">
        <f t="shared" si="21"/>
        <v>0</v>
      </c>
      <c r="AA41" s="180">
        <f t="shared" si="22"/>
        <v>0</v>
      </c>
      <c r="AB41" s="180">
        <f t="shared" si="23"/>
        <v>0</v>
      </c>
      <c r="AC41" s="181"/>
      <c r="AD41" s="180">
        <f t="shared" si="0"/>
        <v>0</v>
      </c>
      <c r="AE41" s="180">
        <f t="shared" si="1"/>
        <v>0</v>
      </c>
      <c r="AF41" s="180">
        <f t="shared" si="2"/>
        <v>0</v>
      </c>
      <c r="AG41" s="180">
        <f t="shared" si="3"/>
        <v>0</v>
      </c>
      <c r="AH41" s="180">
        <f t="shared" si="4"/>
        <v>0</v>
      </c>
      <c r="AI41" s="180">
        <f t="shared" si="5"/>
        <v>0</v>
      </c>
      <c r="AJ41" s="180">
        <f t="shared" si="6"/>
        <v>0</v>
      </c>
      <c r="AK41" s="180">
        <f t="shared" si="7"/>
        <v>0</v>
      </c>
      <c r="AL41" s="181"/>
      <c r="AM41" s="180">
        <f t="shared" si="24"/>
        <v>0</v>
      </c>
      <c r="AN41" s="180">
        <f t="shared" si="25"/>
        <v>0</v>
      </c>
      <c r="AO41" s="180">
        <f t="shared" si="26"/>
        <v>0</v>
      </c>
      <c r="AP41" s="180">
        <f t="shared" si="27"/>
        <v>0</v>
      </c>
      <c r="AQ41" s="180">
        <f t="shared" si="28"/>
        <v>0</v>
      </c>
      <c r="AR41" s="180">
        <f t="shared" si="29"/>
        <v>0</v>
      </c>
      <c r="AS41" s="180">
        <f t="shared" si="30"/>
        <v>0</v>
      </c>
      <c r="AT41" s="180">
        <f t="shared" si="31"/>
        <v>0</v>
      </c>
      <c r="AU41" s="181"/>
      <c r="AV41" s="180">
        <f t="shared" si="32"/>
        <v>0</v>
      </c>
      <c r="AW41" s="180">
        <f t="shared" si="33"/>
        <v>0</v>
      </c>
      <c r="AX41" s="180">
        <f t="shared" si="34"/>
        <v>0</v>
      </c>
      <c r="AY41" s="180">
        <f t="shared" si="35"/>
        <v>0</v>
      </c>
      <c r="AZ41" s="180">
        <f t="shared" si="36"/>
        <v>0</v>
      </c>
      <c r="BA41" s="180">
        <f t="shared" si="37"/>
        <v>0</v>
      </c>
      <c r="BB41" s="180">
        <f t="shared" si="38"/>
        <v>0</v>
      </c>
      <c r="BC41" s="180">
        <f t="shared" si="39"/>
        <v>0</v>
      </c>
      <c r="BD41" s="146"/>
      <c r="BE41" s="182">
        <f t="shared" si="40"/>
        <v>0</v>
      </c>
      <c r="BF41" s="182">
        <f t="shared" si="41"/>
        <v>0</v>
      </c>
      <c r="BG41" s="182">
        <f t="shared" si="42"/>
        <v>0</v>
      </c>
      <c r="BH41" s="182">
        <f t="shared" si="43"/>
        <v>0</v>
      </c>
      <c r="BI41" s="182">
        <f t="shared" si="44"/>
        <v>0</v>
      </c>
      <c r="BJ41" s="182">
        <f t="shared" si="45"/>
        <v>0</v>
      </c>
      <c r="BK41" s="182">
        <f t="shared" si="46"/>
        <v>0</v>
      </c>
      <c r="BL41" s="182">
        <f t="shared" si="47"/>
        <v>0</v>
      </c>
      <c r="BM41" s="182">
        <f t="shared" si="48"/>
        <v>0</v>
      </c>
      <c r="BN41" s="183"/>
      <c r="BO41" s="184">
        <f t="shared" si="8"/>
        <v>0</v>
      </c>
      <c r="BP41" s="184">
        <f t="shared" si="9"/>
        <v>0</v>
      </c>
      <c r="BQ41" s="184">
        <f t="shared" si="10"/>
        <v>0</v>
      </c>
      <c r="BR41" s="184">
        <f t="shared" si="11"/>
        <v>0</v>
      </c>
      <c r="BS41" s="184">
        <f t="shared" si="12"/>
        <v>0</v>
      </c>
      <c r="BT41" s="184">
        <f t="shared" si="13"/>
        <v>0</v>
      </c>
      <c r="BU41" s="184">
        <f t="shared" si="14"/>
        <v>0</v>
      </c>
      <c r="BV41" s="184">
        <f t="shared" si="15"/>
        <v>0</v>
      </c>
    </row>
    <row r="42" spans="1:75" s="185" customFormat="1" ht="24" customHeight="1" x14ac:dyDescent="0.15">
      <c r="A42" s="176"/>
      <c r="B42" s="191"/>
      <c r="C42" s="380"/>
      <c r="D42" s="381"/>
      <c r="E42" s="382"/>
      <c r="F42" s="383"/>
      <c r="G42" s="383"/>
      <c r="H42" s="383"/>
      <c r="I42" s="383"/>
      <c r="J42" s="383"/>
      <c r="K42" s="533"/>
      <c r="L42" s="98"/>
      <c r="M42" s="93"/>
      <c r="N42" s="162"/>
      <c r="O42" s="388"/>
      <c r="P42" s="389"/>
      <c r="Q42" s="390"/>
      <c r="R42" s="188"/>
      <c r="S42" s="102" t="s">
        <v>82</v>
      </c>
      <c r="T42" s="103"/>
      <c r="U42" s="180">
        <f t="shared" si="16"/>
        <v>0</v>
      </c>
      <c r="V42" s="180">
        <f t="shared" si="17"/>
        <v>0</v>
      </c>
      <c r="W42" s="180">
        <f t="shared" si="18"/>
        <v>0</v>
      </c>
      <c r="X42" s="180">
        <f t="shared" si="19"/>
        <v>0</v>
      </c>
      <c r="Y42" s="180">
        <f t="shared" si="20"/>
        <v>0</v>
      </c>
      <c r="Z42" s="180">
        <f t="shared" si="21"/>
        <v>0</v>
      </c>
      <c r="AA42" s="180">
        <f t="shared" si="22"/>
        <v>0</v>
      </c>
      <c r="AB42" s="180">
        <f t="shared" si="23"/>
        <v>0</v>
      </c>
      <c r="AC42" s="181"/>
      <c r="AD42" s="180">
        <f t="shared" si="0"/>
        <v>0</v>
      </c>
      <c r="AE42" s="180">
        <f t="shared" si="1"/>
        <v>0</v>
      </c>
      <c r="AF42" s="180">
        <f t="shared" si="2"/>
        <v>0</v>
      </c>
      <c r="AG42" s="180">
        <f t="shared" si="3"/>
        <v>0</v>
      </c>
      <c r="AH42" s="180">
        <f t="shared" si="4"/>
        <v>0</v>
      </c>
      <c r="AI42" s="180">
        <f t="shared" si="5"/>
        <v>0</v>
      </c>
      <c r="AJ42" s="180">
        <f t="shared" si="6"/>
        <v>0</v>
      </c>
      <c r="AK42" s="180">
        <f t="shared" si="7"/>
        <v>0</v>
      </c>
      <c r="AL42" s="181"/>
      <c r="AM42" s="180">
        <f t="shared" si="24"/>
        <v>0</v>
      </c>
      <c r="AN42" s="180">
        <f t="shared" si="25"/>
        <v>0</v>
      </c>
      <c r="AO42" s="180">
        <f t="shared" si="26"/>
        <v>0</v>
      </c>
      <c r="AP42" s="180">
        <f t="shared" si="27"/>
        <v>0</v>
      </c>
      <c r="AQ42" s="180">
        <f t="shared" si="28"/>
        <v>0</v>
      </c>
      <c r="AR42" s="180">
        <f t="shared" si="29"/>
        <v>0</v>
      </c>
      <c r="AS42" s="180">
        <f t="shared" si="30"/>
        <v>0</v>
      </c>
      <c r="AT42" s="180">
        <f t="shared" si="31"/>
        <v>0</v>
      </c>
      <c r="AU42" s="181"/>
      <c r="AV42" s="180">
        <f t="shared" si="32"/>
        <v>0</v>
      </c>
      <c r="AW42" s="180">
        <f t="shared" si="33"/>
        <v>0</v>
      </c>
      <c r="AX42" s="180">
        <f t="shared" si="34"/>
        <v>0</v>
      </c>
      <c r="AY42" s="180">
        <f t="shared" si="35"/>
        <v>0</v>
      </c>
      <c r="AZ42" s="180">
        <f t="shared" si="36"/>
        <v>0</v>
      </c>
      <c r="BA42" s="180">
        <f t="shared" si="37"/>
        <v>0</v>
      </c>
      <c r="BB42" s="180">
        <f t="shared" si="38"/>
        <v>0</v>
      </c>
      <c r="BC42" s="180">
        <f t="shared" si="39"/>
        <v>0</v>
      </c>
      <c r="BD42" s="157"/>
      <c r="BE42" s="182">
        <f t="shared" si="40"/>
        <v>0</v>
      </c>
      <c r="BF42" s="182">
        <f t="shared" si="41"/>
        <v>0</v>
      </c>
      <c r="BG42" s="182">
        <f t="shared" si="42"/>
        <v>0</v>
      </c>
      <c r="BH42" s="182">
        <f t="shared" si="43"/>
        <v>0</v>
      </c>
      <c r="BI42" s="182">
        <f t="shared" si="44"/>
        <v>0</v>
      </c>
      <c r="BJ42" s="182">
        <f t="shared" si="45"/>
        <v>0</v>
      </c>
      <c r="BK42" s="182">
        <f t="shared" si="46"/>
        <v>0</v>
      </c>
      <c r="BL42" s="182">
        <f t="shared" si="47"/>
        <v>0</v>
      </c>
      <c r="BM42" s="182">
        <f t="shared" si="48"/>
        <v>0</v>
      </c>
      <c r="BN42" s="183"/>
      <c r="BO42" s="184">
        <f t="shared" si="8"/>
        <v>0</v>
      </c>
      <c r="BP42" s="184">
        <f t="shared" si="9"/>
        <v>0</v>
      </c>
      <c r="BQ42" s="184">
        <f t="shared" si="10"/>
        <v>0</v>
      </c>
      <c r="BR42" s="184">
        <f t="shared" si="11"/>
        <v>0</v>
      </c>
      <c r="BS42" s="184">
        <f t="shared" si="12"/>
        <v>0</v>
      </c>
      <c r="BT42" s="184">
        <f t="shared" si="13"/>
        <v>0</v>
      </c>
      <c r="BU42" s="184">
        <f t="shared" si="14"/>
        <v>0</v>
      </c>
      <c r="BV42" s="184">
        <f t="shared" si="15"/>
        <v>0</v>
      </c>
    </row>
    <row r="43" spans="1:75" s="185" customFormat="1" ht="12.75" customHeight="1" x14ac:dyDescent="0.15">
      <c r="A43" s="176"/>
      <c r="B43" s="176"/>
      <c r="C43" s="192"/>
      <c r="D43" s="192"/>
      <c r="E43" s="192"/>
      <c r="F43" s="192"/>
      <c r="G43" s="192"/>
      <c r="H43" s="192"/>
      <c r="I43" s="192"/>
      <c r="J43" s="193"/>
      <c r="K43" s="192"/>
      <c r="L43" s="192"/>
      <c r="M43" s="192"/>
      <c r="N43" s="192"/>
      <c r="O43" s="192"/>
      <c r="P43" s="192"/>
      <c r="Q43" s="192"/>
      <c r="R43" s="192"/>
      <c r="S43" s="194">
        <f>COUNTA($C$15:$C$42)</f>
        <v>0</v>
      </c>
      <c r="T43" s="194"/>
      <c r="U43" s="195">
        <f>SUM(U15:U42)</f>
        <v>0</v>
      </c>
      <c r="V43" s="195">
        <f t="shared" ref="V43:AB43" si="49">SUM(V15:V42)</f>
        <v>0</v>
      </c>
      <c r="W43" s="195">
        <f t="shared" si="49"/>
        <v>0</v>
      </c>
      <c r="X43" s="195">
        <f t="shared" si="49"/>
        <v>0</v>
      </c>
      <c r="Y43" s="195">
        <f t="shared" si="49"/>
        <v>0</v>
      </c>
      <c r="Z43" s="195">
        <f t="shared" si="49"/>
        <v>0</v>
      </c>
      <c r="AA43" s="195">
        <f t="shared" si="49"/>
        <v>0</v>
      </c>
      <c r="AB43" s="195">
        <f t="shared" si="49"/>
        <v>0</v>
      </c>
      <c r="AC43" s="195"/>
      <c r="AD43" s="195">
        <f>SUM(AD15:AD42)</f>
        <v>0</v>
      </c>
      <c r="AE43" s="195">
        <f t="shared" ref="AE43:AK43" si="50">SUM(AE15:AE42)</f>
        <v>0</v>
      </c>
      <c r="AF43" s="195">
        <f t="shared" si="50"/>
        <v>0</v>
      </c>
      <c r="AG43" s="195">
        <f t="shared" si="50"/>
        <v>0</v>
      </c>
      <c r="AH43" s="195">
        <f t="shared" si="50"/>
        <v>0</v>
      </c>
      <c r="AI43" s="195">
        <f t="shared" si="50"/>
        <v>0</v>
      </c>
      <c r="AJ43" s="195">
        <f t="shared" si="50"/>
        <v>0</v>
      </c>
      <c r="AK43" s="195">
        <f t="shared" si="50"/>
        <v>0</v>
      </c>
      <c r="AL43" s="195"/>
      <c r="AM43" s="195">
        <f>SUM(AM15:AM42)</f>
        <v>0</v>
      </c>
      <c r="AN43" s="195">
        <f t="shared" ref="AN43:AT43" si="51">SUM(AN15:AN42)</f>
        <v>0</v>
      </c>
      <c r="AO43" s="195">
        <f t="shared" si="51"/>
        <v>0</v>
      </c>
      <c r="AP43" s="195">
        <f t="shared" si="51"/>
        <v>0</v>
      </c>
      <c r="AQ43" s="195">
        <f t="shared" si="51"/>
        <v>0</v>
      </c>
      <c r="AR43" s="195">
        <f t="shared" si="51"/>
        <v>0</v>
      </c>
      <c r="AS43" s="195">
        <f t="shared" si="51"/>
        <v>0</v>
      </c>
      <c r="AT43" s="195">
        <f t="shared" si="51"/>
        <v>0</v>
      </c>
      <c r="AU43" s="195"/>
      <c r="AV43" s="195">
        <f>SUM(AV15:AV42)</f>
        <v>0</v>
      </c>
      <c r="AW43" s="195">
        <f t="shared" ref="AW43:BC43" si="52">SUM(AW15:AW42)</f>
        <v>0</v>
      </c>
      <c r="AX43" s="195">
        <f t="shared" si="52"/>
        <v>0</v>
      </c>
      <c r="AY43" s="195">
        <f t="shared" si="52"/>
        <v>0</v>
      </c>
      <c r="AZ43" s="195">
        <f t="shared" si="52"/>
        <v>0</v>
      </c>
      <c r="BA43" s="195">
        <f>SUM(BA15:BA42)</f>
        <v>0</v>
      </c>
      <c r="BB43" s="195">
        <f t="shared" si="52"/>
        <v>0</v>
      </c>
      <c r="BC43" s="195">
        <f t="shared" si="52"/>
        <v>0</v>
      </c>
      <c r="BD43" s="220"/>
      <c r="BE43" s="196"/>
      <c r="BF43" s="195">
        <f>SUM(BF15:BF42)</f>
        <v>0</v>
      </c>
      <c r="BG43" s="195">
        <f t="shared" ref="BG43:BM43" si="53">SUM(BG15:BG42)</f>
        <v>0</v>
      </c>
      <c r="BH43" s="195">
        <f t="shared" si="53"/>
        <v>0</v>
      </c>
      <c r="BI43" s="195">
        <f t="shared" si="53"/>
        <v>0</v>
      </c>
      <c r="BJ43" s="195">
        <f t="shared" si="53"/>
        <v>0</v>
      </c>
      <c r="BK43" s="195">
        <f t="shared" si="53"/>
        <v>0</v>
      </c>
      <c r="BL43" s="195">
        <f t="shared" si="53"/>
        <v>0</v>
      </c>
      <c r="BM43" s="195">
        <f t="shared" si="53"/>
        <v>0</v>
      </c>
      <c r="BN43" s="197">
        <f>SUM(U43:BM43)</f>
        <v>0</v>
      </c>
      <c r="BO43" s="198">
        <f t="shared" ref="BO43:BV43" si="54">SUM(BO15:BO42)</f>
        <v>0</v>
      </c>
      <c r="BP43" s="198">
        <f t="shared" si="54"/>
        <v>0</v>
      </c>
      <c r="BQ43" s="198">
        <f t="shared" si="54"/>
        <v>0</v>
      </c>
      <c r="BR43" s="198">
        <f t="shared" si="54"/>
        <v>0</v>
      </c>
      <c r="BS43" s="198">
        <f t="shared" si="54"/>
        <v>0</v>
      </c>
      <c r="BT43" s="198">
        <f t="shared" si="54"/>
        <v>0</v>
      </c>
      <c r="BU43" s="198">
        <f t="shared" si="54"/>
        <v>0</v>
      </c>
      <c r="BV43" s="198">
        <f t="shared" si="54"/>
        <v>0</v>
      </c>
      <c r="BW43" s="199">
        <f>SUM(BO43:BV43)</f>
        <v>0</v>
      </c>
    </row>
    <row r="44" spans="1:75" s="185" customFormat="1" ht="12" customHeight="1" x14ac:dyDescent="0.15">
      <c r="A44" s="176"/>
      <c r="B44" s="534" t="s">
        <v>100</v>
      </c>
      <c r="C44" s="534"/>
      <c r="D44" s="534"/>
      <c r="E44" s="534"/>
      <c r="F44" s="192"/>
      <c r="G44" s="192"/>
      <c r="H44" s="192"/>
      <c r="I44" s="192"/>
      <c r="J44" s="193"/>
      <c r="K44" s="192"/>
      <c r="L44" s="192"/>
      <c r="M44" s="192"/>
      <c r="N44" s="192"/>
      <c r="O44" s="192"/>
      <c r="P44" s="192"/>
      <c r="Q44" s="192"/>
      <c r="R44" s="192"/>
      <c r="S44" s="102" t="s">
        <v>83</v>
      </c>
      <c r="T44" s="103"/>
      <c r="U44" s="200"/>
      <c r="V44" s="200"/>
      <c r="W44" s="200"/>
      <c r="X44" s="200"/>
      <c r="Y44" s="200"/>
      <c r="Z44" s="200"/>
      <c r="AA44" s="200"/>
      <c r="AB44" s="200"/>
      <c r="AC44" s="200"/>
      <c r="AD44" s="200"/>
      <c r="AE44" s="200"/>
      <c r="AF44" s="200"/>
      <c r="AG44" s="200"/>
      <c r="AH44" s="200"/>
      <c r="AI44" s="200"/>
      <c r="AJ44" s="200"/>
      <c r="AK44" s="200"/>
      <c r="AL44" s="200"/>
      <c r="AM44" s="200"/>
      <c r="AN44" s="200"/>
      <c r="AO44" s="200"/>
      <c r="AP44" s="200"/>
      <c r="AQ44" s="200"/>
      <c r="AR44" s="200"/>
      <c r="AS44" s="200"/>
      <c r="AT44" s="200"/>
      <c r="AU44" s="200"/>
      <c r="AV44" s="200"/>
      <c r="AW44" s="200"/>
      <c r="AX44" s="200"/>
      <c r="AY44" s="200"/>
      <c r="AZ44" s="200"/>
      <c r="BA44" s="200"/>
      <c r="BB44" s="200"/>
      <c r="BC44" s="200"/>
      <c r="BD44" s="200"/>
      <c r="BE44" s="200"/>
      <c r="BF44" s="200"/>
      <c r="BG44" s="200"/>
      <c r="BH44" s="200"/>
      <c r="BI44" s="200"/>
      <c r="BJ44" s="200"/>
      <c r="BK44" s="200"/>
      <c r="BL44" s="200"/>
      <c r="BM44" s="200"/>
      <c r="BN44" s="183"/>
      <c r="BO44" s="200"/>
      <c r="BP44" s="200"/>
      <c r="BQ44" s="200"/>
      <c r="BR44" s="200"/>
      <c r="BS44" s="200"/>
      <c r="BT44" s="183"/>
    </row>
    <row r="45" spans="1:75" s="185" customFormat="1" ht="28.5" customHeight="1" x14ac:dyDescent="0.15">
      <c r="A45" s="201"/>
      <c r="B45" s="363" t="s">
        <v>63</v>
      </c>
      <c r="C45" s="364"/>
      <c r="D45" s="364"/>
      <c r="E45" s="364"/>
      <c r="F45" s="364">
        <f>S45</f>
        <v>0</v>
      </c>
      <c r="G45" s="531" t="s">
        <v>14</v>
      </c>
      <c r="H45" s="202" t="s">
        <v>15</v>
      </c>
      <c r="I45" s="203">
        <f>SUM(BO43:BR43)</f>
        <v>0</v>
      </c>
      <c r="J45" s="204" t="s">
        <v>14</v>
      </c>
      <c r="K45" s="205" t="s">
        <v>89</v>
      </c>
      <c r="L45" s="203">
        <f>$BU$43</f>
        <v>0</v>
      </c>
      <c r="M45" s="206" t="s">
        <v>16</v>
      </c>
      <c r="N45" s="526" t="s">
        <v>91</v>
      </c>
      <c r="O45" s="364"/>
      <c r="P45" s="364">
        <f>S43</f>
        <v>0</v>
      </c>
      <c r="Q45" s="529" t="s">
        <v>84</v>
      </c>
      <c r="R45" s="176"/>
      <c r="S45" s="207">
        <f>SUM($N$15:$N$42)</f>
        <v>0</v>
      </c>
      <c r="T45" s="208"/>
      <c r="BN45" s="209"/>
      <c r="BT45" s="209"/>
    </row>
    <row r="46" spans="1:75" s="185" customFormat="1" ht="30" customHeight="1" x14ac:dyDescent="0.15">
      <c r="A46" s="210"/>
      <c r="B46" s="551"/>
      <c r="C46" s="528"/>
      <c r="D46" s="528"/>
      <c r="E46" s="528"/>
      <c r="F46" s="528"/>
      <c r="G46" s="532"/>
      <c r="H46" s="211" t="s">
        <v>64</v>
      </c>
      <c r="I46" s="212">
        <f>SUM(BS43:BT43)</f>
        <v>0</v>
      </c>
      <c r="J46" s="213" t="s">
        <v>16</v>
      </c>
      <c r="K46" s="214" t="s">
        <v>40</v>
      </c>
      <c r="L46" s="215">
        <f>$BV$43</f>
        <v>0</v>
      </c>
      <c r="M46" s="153" t="s">
        <v>16</v>
      </c>
      <c r="N46" s="527"/>
      <c r="O46" s="528"/>
      <c r="P46" s="528"/>
      <c r="Q46" s="530"/>
      <c r="R46" s="146"/>
      <c r="BN46" s="209"/>
      <c r="BT46" s="209"/>
    </row>
    <row r="47" spans="1:75" s="185" customFormat="1" x14ac:dyDescent="0.15">
      <c r="B47" s="216"/>
      <c r="C47" s="103"/>
      <c r="D47" s="103"/>
      <c r="E47" s="103"/>
      <c r="F47" s="103"/>
      <c r="G47" s="103"/>
      <c r="H47" s="103"/>
      <c r="I47" s="103"/>
      <c r="J47" s="103"/>
      <c r="BN47" s="209"/>
      <c r="BT47" s="209"/>
    </row>
    <row r="48" spans="1:75" x14ac:dyDescent="0.15">
      <c r="B48" s="217" t="s">
        <v>138</v>
      </c>
      <c r="C48" s="218"/>
      <c r="D48" s="218"/>
      <c r="E48" s="218"/>
      <c r="F48" s="218"/>
      <c r="G48" s="218"/>
      <c r="H48" s="218"/>
      <c r="I48" s="218"/>
      <c r="J48" s="218"/>
    </row>
    <row r="49" spans="2:10" x14ac:dyDescent="0.15">
      <c r="B49" s="217" t="s">
        <v>125</v>
      </c>
      <c r="C49" s="218"/>
      <c r="D49" s="218">
        <f>記録簿４月!$S$43</f>
        <v>0</v>
      </c>
      <c r="E49" s="219" t="s">
        <v>137</v>
      </c>
      <c r="G49" s="218"/>
      <c r="H49" s="218"/>
      <c r="I49" s="218"/>
      <c r="J49" s="218"/>
    </row>
    <row r="50" spans="2:10" x14ac:dyDescent="0.15">
      <c r="B50" s="217" t="s">
        <v>126</v>
      </c>
      <c r="C50" s="218"/>
      <c r="D50" s="218">
        <f>'５月 '!$S$43</f>
        <v>0</v>
      </c>
      <c r="E50" s="219" t="s">
        <v>137</v>
      </c>
      <c r="G50" s="218"/>
      <c r="H50" s="218"/>
      <c r="I50" s="218"/>
      <c r="J50" s="218"/>
    </row>
    <row r="51" spans="2:10" x14ac:dyDescent="0.15">
      <c r="B51" s="217" t="s">
        <v>127</v>
      </c>
      <c r="C51" s="218"/>
      <c r="D51" s="218">
        <f>'６月 '!$S$43</f>
        <v>0</v>
      </c>
      <c r="E51" s="219" t="s">
        <v>136</v>
      </c>
      <c r="G51" s="218"/>
      <c r="H51" s="218"/>
      <c r="I51" s="218"/>
      <c r="J51" s="218"/>
    </row>
    <row r="52" spans="2:10" x14ac:dyDescent="0.15">
      <c r="B52" s="217" t="s">
        <v>128</v>
      </c>
      <c r="C52" s="218"/>
      <c r="D52" s="218">
        <f>'７月'!$S$43</f>
        <v>0</v>
      </c>
      <c r="E52" s="219" t="s">
        <v>136</v>
      </c>
      <c r="G52" s="218"/>
      <c r="H52" s="218"/>
      <c r="I52" s="218"/>
      <c r="J52" s="218"/>
    </row>
    <row r="53" spans="2:10" x14ac:dyDescent="0.15">
      <c r="B53" s="217" t="s">
        <v>129</v>
      </c>
      <c r="D53" s="163">
        <f>'８月 '!$S$43</f>
        <v>0</v>
      </c>
      <c r="E53" s="219" t="s">
        <v>136</v>
      </c>
    </row>
    <row r="54" spans="2:10" x14ac:dyDescent="0.15">
      <c r="B54" s="217" t="s">
        <v>130</v>
      </c>
      <c r="D54" s="163">
        <f>'９月 '!$S$43</f>
        <v>0</v>
      </c>
      <c r="E54" s="219" t="s">
        <v>136</v>
      </c>
      <c r="F54" s="163" t="s">
        <v>139</v>
      </c>
      <c r="G54" s="163">
        <f>SUM(D49:D54)</f>
        <v>0</v>
      </c>
      <c r="H54" s="163" t="s">
        <v>137</v>
      </c>
    </row>
    <row r="55" spans="2:10" x14ac:dyDescent="0.15">
      <c r="B55" s="217" t="s">
        <v>131</v>
      </c>
      <c r="D55" s="163">
        <f>'10月 '!$S$43</f>
        <v>0</v>
      </c>
      <c r="E55" s="219" t="s">
        <v>136</v>
      </c>
    </row>
    <row r="56" spans="2:10" x14ac:dyDescent="0.15">
      <c r="B56" s="217" t="s">
        <v>132</v>
      </c>
      <c r="D56" s="163">
        <f>'11月 '!$S$43</f>
        <v>0</v>
      </c>
      <c r="E56" s="219" t="s">
        <v>136</v>
      </c>
    </row>
    <row r="57" spans="2:10" x14ac:dyDescent="0.15">
      <c r="B57" s="217" t="s">
        <v>133</v>
      </c>
      <c r="D57" s="163">
        <f>'12月'!$S$43</f>
        <v>0</v>
      </c>
      <c r="E57" s="219" t="s">
        <v>136</v>
      </c>
    </row>
    <row r="58" spans="2:10" x14ac:dyDescent="0.15">
      <c r="B58" s="217" t="s">
        <v>134</v>
      </c>
      <c r="D58" s="163">
        <f>'１月'!$S$43</f>
        <v>0</v>
      </c>
      <c r="E58" s="219" t="s">
        <v>136</v>
      </c>
    </row>
    <row r="59" spans="2:10" x14ac:dyDescent="0.15">
      <c r="B59" s="217" t="s">
        <v>135</v>
      </c>
      <c r="D59" s="163">
        <f>'２月'!$S$43</f>
        <v>0</v>
      </c>
      <c r="E59" s="219" t="s">
        <v>136</v>
      </c>
      <c r="F59" s="163" t="s">
        <v>140</v>
      </c>
      <c r="G59" s="163">
        <f>SUM(D55:D59)</f>
        <v>0</v>
      </c>
      <c r="H59" s="163" t="s">
        <v>137</v>
      </c>
    </row>
    <row r="60" spans="2:10" x14ac:dyDescent="0.15">
      <c r="F60" s="163" t="s">
        <v>141</v>
      </c>
      <c r="G60" s="163">
        <f>SUM(G54:G59)</f>
        <v>0</v>
      </c>
      <c r="H60" s="163" t="s">
        <v>137</v>
      </c>
    </row>
  </sheetData>
  <sheetProtection sheet="1" scenarios="1" formatCells="0" formatRows="0" selectLockedCells="1"/>
  <protectedRanges>
    <protectedRange password="CECB" sqref="E13 O13:P13 O14:Q14 B13:D14 E14:J14 G13:I13 K13:N14 O15:P42" name="範囲1_2_1"/>
    <protectedRange password="CECB" sqref="R12 B11:Q11" name="範囲1_1_1_2"/>
    <protectedRange password="CECB" sqref="B12:Q12" name="範囲1_1_1_1_1"/>
    <protectedRange password="CECB" sqref="B6 B7:E9 K6:K9 L7:L9" name="範囲1_1_1_2_1"/>
    <protectedRange password="CECB" sqref="B4" name="範囲1_1_1_2_2"/>
  </protectedRanges>
  <mergeCells count="165">
    <mergeCell ref="Q45:Q46"/>
    <mergeCell ref="B44:E44"/>
    <mergeCell ref="B45:E46"/>
    <mergeCell ref="F45:F46"/>
    <mergeCell ref="G45:G46"/>
    <mergeCell ref="N45:O46"/>
    <mergeCell ref="P45:P46"/>
    <mergeCell ref="C41:D41"/>
    <mergeCell ref="E41:K41"/>
    <mergeCell ref="O41:Q41"/>
    <mergeCell ref="C42:D42"/>
    <mergeCell ref="E42:K42"/>
    <mergeCell ref="O42:Q42"/>
    <mergeCell ref="C39:D39"/>
    <mergeCell ref="E39:K39"/>
    <mergeCell ref="O39:Q39"/>
    <mergeCell ref="C40:D40"/>
    <mergeCell ref="E40:K40"/>
    <mergeCell ref="O40:Q40"/>
    <mergeCell ref="C37:D37"/>
    <mergeCell ref="E37:K37"/>
    <mergeCell ref="O37:Q37"/>
    <mergeCell ref="C38:D38"/>
    <mergeCell ref="E38:K38"/>
    <mergeCell ref="O38:Q38"/>
    <mergeCell ref="C35:D35"/>
    <mergeCell ref="E35:K35"/>
    <mergeCell ref="O35:Q35"/>
    <mergeCell ref="C36:D36"/>
    <mergeCell ref="E36:K36"/>
    <mergeCell ref="O36:Q36"/>
    <mergeCell ref="C33:D33"/>
    <mergeCell ref="E33:K33"/>
    <mergeCell ref="O33:Q33"/>
    <mergeCell ref="C34:D34"/>
    <mergeCell ref="E34:K34"/>
    <mergeCell ref="O34:Q34"/>
    <mergeCell ref="C31:D31"/>
    <mergeCell ref="E31:K31"/>
    <mergeCell ref="O31:Q31"/>
    <mergeCell ref="C32:D32"/>
    <mergeCell ref="E32:K32"/>
    <mergeCell ref="O32:Q32"/>
    <mergeCell ref="C29:D29"/>
    <mergeCell ref="E29:K29"/>
    <mergeCell ref="O29:Q29"/>
    <mergeCell ref="C30:D30"/>
    <mergeCell ref="E30:K30"/>
    <mergeCell ref="O30:Q30"/>
    <mergeCell ref="C27:D27"/>
    <mergeCell ref="E27:K27"/>
    <mergeCell ref="O27:Q27"/>
    <mergeCell ref="C28:D28"/>
    <mergeCell ref="E28:K28"/>
    <mergeCell ref="O28:Q28"/>
    <mergeCell ref="C25:D25"/>
    <mergeCell ref="E25:K25"/>
    <mergeCell ref="O25:Q25"/>
    <mergeCell ref="C26:D26"/>
    <mergeCell ref="E26:K26"/>
    <mergeCell ref="O26:Q26"/>
    <mergeCell ref="C23:D23"/>
    <mergeCell ref="E23:K23"/>
    <mergeCell ref="O23:Q23"/>
    <mergeCell ref="C24:D24"/>
    <mergeCell ref="E24:K24"/>
    <mergeCell ref="O24:Q24"/>
    <mergeCell ref="C21:D21"/>
    <mergeCell ref="E21:K21"/>
    <mergeCell ref="O21:Q21"/>
    <mergeCell ref="C22:D22"/>
    <mergeCell ref="E22:K22"/>
    <mergeCell ref="O22:Q22"/>
    <mergeCell ref="C19:D19"/>
    <mergeCell ref="E19:K19"/>
    <mergeCell ref="O19:Q19"/>
    <mergeCell ref="C20:D20"/>
    <mergeCell ref="E20:K20"/>
    <mergeCell ref="O20:Q20"/>
    <mergeCell ref="C17:D17"/>
    <mergeCell ref="E17:K17"/>
    <mergeCell ref="O17:Q17"/>
    <mergeCell ref="C18:D18"/>
    <mergeCell ref="E18:K18"/>
    <mergeCell ref="O18:Q18"/>
    <mergeCell ref="C15:D15"/>
    <mergeCell ref="E15:K15"/>
    <mergeCell ref="O15:Q15"/>
    <mergeCell ref="C16:D16"/>
    <mergeCell ref="E16:K16"/>
    <mergeCell ref="O16:Q16"/>
    <mergeCell ref="BT11:BT14"/>
    <mergeCell ref="BU11:BU14"/>
    <mergeCell ref="BV11:BV14"/>
    <mergeCell ref="B12:Q12"/>
    <mergeCell ref="B13:B14"/>
    <mergeCell ref="C13:D14"/>
    <mergeCell ref="E13:K14"/>
    <mergeCell ref="L13:L14"/>
    <mergeCell ref="M13:N13"/>
    <mergeCell ref="O13:Q14"/>
    <mergeCell ref="AK11:AK12"/>
    <mergeCell ref="BO11:BO14"/>
    <mergeCell ref="BP11:BP14"/>
    <mergeCell ref="BQ11:BQ14"/>
    <mergeCell ref="BR11:BR14"/>
    <mergeCell ref="BS11:BS14"/>
    <mergeCell ref="AE11:AE12"/>
    <mergeCell ref="AF11:AF12"/>
    <mergeCell ref="BG9:BG12"/>
    <mergeCell ref="BH9:BH12"/>
    <mergeCell ref="BI9:BI12"/>
    <mergeCell ref="BJ9:BJ12"/>
    <mergeCell ref="BK9:BK12"/>
    <mergeCell ref="AX9:AX12"/>
    <mergeCell ref="AY9:AY12"/>
    <mergeCell ref="AZ9:AZ12"/>
    <mergeCell ref="BA9:BA12"/>
    <mergeCell ref="BB9:BB12"/>
    <mergeCell ref="BC9:BC12"/>
    <mergeCell ref="V11:V12"/>
    <mergeCell ref="W11:W12"/>
    <mergeCell ref="X11:X12"/>
    <mergeCell ref="Y11:Y12"/>
    <mergeCell ref="BF9:BF12"/>
    <mergeCell ref="AR8:AR12"/>
    <mergeCell ref="AS8:AS12"/>
    <mergeCell ref="AT8:AT12"/>
    <mergeCell ref="N8:Q9"/>
    <mergeCell ref="BN8:BN12"/>
    <mergeCell ref="D9:E9"/>
    <mergeCell ref="F9:J9"/>
    <mergeCell ref="AV9:AV12"/>
    <mergeCell ref="AW9:AW12"/>
    <mergeCell ref="AM8:AM12"/>
    <mergeCell ref="AN8:AN12"/>
    <mergeCell ref="AO8:AO12"/>
    <mergeCell ref="AP8:AP12"/>
    <mergeCell ref="AQ8:AQ12"/>
    <mergeCell ref="Z11:Z12"/>
    <mergeCell ref="AA11:AA12"/>
    <mergeCell ref="AB11:AB12"/>
    <mergeCell ref="AD11:AD12"/>
    <mergeCell ref="AG11:AG12"/>
    <mergeCell ref="AH11:AH12"/>
    <mergeCell ref="AI11:AI12"/>
    <mergeCell ref="AJ11:AJ12"/>
    <mergeCell ref="BL9:BL12"/>
    <mergeCell ref="BM9:BM12"/>
    <mergeCell ref="B11:O11"/>
    <mergeCell ref="P11:Q11"/>
    <mergeCell ref="S11:S14"/>
    <mergeCell ref="U11:U12"/>
    <mergeCell ref="B4:Q4"/>
    <mergeCell ref="B6:C6"/>
    <mergeCell ref="D6:J6"/>
    <mergeCell ref="B7:C9"/>
    <mergeCell ref="D7:E7"/>
    <mergeCell ref="F7:J7"/>
    <mergeCell ref="D8:E8"/>
    <mergeCell ref="F8:J8"/>
    <mergeCell ref="K6:L7"/>
    <mergeCell ref="M6:Q7"/>
    <mergeCell ref="K8:L9"/>
    <mergeCell ref="M8:M9"/>
  </mergeCells>
  <phoneticPr fontId="10"/>
  <conditionalFormatting sqref="M40:M42">
    <cfRule type="cellIs" dxfId="208" priority="52" stopIfTrue="1" operator="between">
      <formula>"①"</formula>
      <formula>"⑧"</formula>
    </cfRule>
  </conditionalFormatting>
  <conditionalFormatting sqref="M28">
    <cfRule type="cellIs" dxfId="207" priority="23" stopIfTrue="1" operator="between">
      <formula>"①"</formula>
      <formula>"⑧"</formula>
    </cfRule>
    <cfRule type="cellIs" dxfId="206" priority="24" stopIfTrue="1" operator="equal">
      <formula>"①+②③"</formula>
    </cfRule>
  </conditionalFormatting>
  <conditionalFormatting sqref="M27">
    <cfRule type="cellIs" dxfId="205" priority="21" stopIfTrue="1" operator="between">
      <formula>"①"</formula>
      <formula>"⑧"</formula>
    </cfRule>
    <cfRule type="cellIs" dxfId="204" priority="22" stopIfTrue="1" operator="equal">
      <formula>"①+②③"</formula>
    </cfRule>
  </conditionalFormatting>
  <conditionalFormatting sqref="M29">
    <cfRule type="cellIs" dxfId="203" priority="19" stopIfTrue="1" operator="between">
      <formula>"①"</formula>
      <formula>"⑧"</formula>
    </cfRule>
    <cfRule type="cellIs" dxfId="202" priority="20" stopIfTrue="1" operator="equal">
      <formula>"①+②③"</formula>
    </cfRule>
  </conditionalFormatting>
  <conditionalFormatting sqref="M33">
    <cfRule type="cellIs" dxfId="201" priority="17" stopIfTrue="1" operator="between">
      <formula>"①"</formula>
      <formula>"⑧"</formula>
    </cfRule>
    <cfRule type="cellIs" dxfId="200" priority="18" stopIfTrue="1" operator="equal">
      <formula>"①+②③"</formula>
    </cfRule>
  </conditionalFormatting>
  <conditionalFormatting sqref="M30:M32">
    <cfRule type="cellIs" dxfId="199" priority="15" stopIfTrue="1" operator="between">
      <formula>"①"</formula>
      <formula>"⑧"</formula>
    </cfRule>
    <cfRule type="cellIs" dxfId="198" priority="16" stopIfTrue="1" operator="equal">
      <formula>"①+②③"</formula>
    </cfRule>
  </conditionalFormatting>
  <conditionalFormatting sqref="M34">
    <cfRule type="cellIs" dxfId="197" priority="13" stopIfTrue="1" operator="between">
      <formula>"①"</formula>
      <formula>"⑧"</formula>
    </cfRule>
    <cfRule type="cellIs" dxfId="196" priority="14" stopIfTrue="1" operator="equal">
      <formula>"①+②③"</formula>
    </cfRule>
  </conditionalFormatting>
  <conditionalFormatting sqref="M38">
    <cfRule type="cellIs" dxfId="195" priority="11" stopIfTrue="1" operator="between">
      <formula>"①"</formula>
      <formula>"⑧"</formula>
    </cfRule>
    <cfRule type="cellIs" dxfId="194" priority="12" stopIfTrue="1" operator="equal">
      <formula>"①+②③"</formula>
    </cfRule>
  </conditionalFormatting>
  <conditionalFormatting sqref="M35:M37">
    <cfRule type="cellIs" dxfId="193" priority="9" stopIfTrue="1" operator="between">
      <formula>"①"</formula>
      <formula>"⑧"</formula>
    </cfRule>
    <cfRule type="cellIs" dxfId="192" priority="10" stopIfTrue="1" operator="equal">
      <formula>"①+②③"</formula>
    </cfRule>
  </conditionalFormatting>
  <conditionalFormatting sqref="M39">
    <cfRule type="cellIs" dxfId="191" priority="7" stopIfTrue="1" operator="between">
      <formula>"①"</formula>
      <formula>"⑧"</formula>
    </cfRule>
    <cfRule type="cellIs" dxfId="190" priority="8" stopIfTrue="1" operator="equal">
      <formula>"①+②③"</formula>
    </cfRule>
  </conditionalFormatting>
  <conditionalFormatting sqref="M19 M21:M24">
    <cfRule type="cellIs" dxfId="189" priority="6" stopIfTrue="1" operator="between">
      <formula>"①"</formula>
      <formula>"⑧"</formula>
    </cfRule>
  </conditionalFormatting>
  <conditionalFormatting sqref="M15:M16">
    <cfRule type="cellIs" dxfId="188" priority="5" stopIfTrue="1" operator="between">
      <formula>"①"</formula>
      <formula>"⑧"</formula>
    </cfRule>
  </conditionalFormatting>
  <conditionalFormatting sqref="M18">
    <cfRule type="cellIs" dxfId="187" priority="4" stopIfTrue="1" operator="between">
      <formula>"①"</formula>
      <formula>"⑧"</formula>
    </cfRule>
  </conditionalFormatting>
  <conditionalFormatting sqref="M17">
    <cfRule type="cellIs" dxfId="186" priority="3" stopIfTrue="1" operator="between">
      <formula>"①"</formula>
      <formula>"⑧"</formula>
    </cfRule>
  </conditionalFormatting>
  <conditionalFormatting sqref="M20">
    <cfRule type="cellIs" dxfId="185" priority="2" stopIfTrue="1" operator="between">
      <formula>"①"</formula>
      <formula>"⑧"</formula>
    </cfRule>
  </conditionalFormatting>
  <conditionalFormatting sqref="M25:M26">
    <cfRule type="cellIs" dxfId="184" priority="1" stopIfTrue="1" operator="between">
      <formula>"①"</formula>
      <formula>"⑧"</formula>
    </cfRule>
  </conditionalFormatting>
  <pageMargins left="0.7" right="0.7" top="0.75" bottom="0.75" header="0.3" footer="0.3"/>
  <pageSetup paperSize="9" scale="75" orientation="portrait" verticalDpi="0" r:id="rId1"/>
  <rowBreaks count="1" manualBreakCount="1">
    <brk id="46" max="16383" man="1"/>
  </rowBreaks>
  <colBreaks count="2" manualBreakCount="2">
    <brk id="17" max="45" man="1"/>
    <brk id="47" max="1048575" man="1"/>
  </col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W60"/>
  <sheetViews>
    <sheetView view="pageBreakPreview" topLeftCell="A11" zoomScaleNormal="70" zoomScaleSheetLayoutView="100" workbookViewId="0">
      <selection activeCell="C15" sqref="C15:N24"/>
    </sheetView>
  </sheetViews>
  <sheetFormatPr defaultRowHeight="13.5" x14ac:dyDescent="0.15"/>
  <cols>
    <col min="1" max="1" width="1" style="163" customWidth="1"/>
    <col min="2" max="2" width="4.625" style="163" customWidth="1"/>
    <col min="3" max="3" width="2.125" style="163" customWidth="1"/>
    <col min="4" max="4" width="6.5" style="163" customWidth="1"/>
    <col min="5" max="5" width="1.875" style="163" customWidth="1"/>
    <col min="6" max="6" width="7.625" style="163" customWidth="1"/>
    <col min="7" max="7" width="4.625" style="163" customWidth="1"/>
    <col min="8" max="8" width="10.625" style="163" customWidth="1"/>
    <col min="9" max="9" width="7.625" style="163" customWidth="1"/>
    <col min="10" max="10" width="3.375" style="163" customWidth="1"/>
    <col min="11" max="11" width="12.625" style="163" customWidth="1"/>
    <col min="12" max="12" width="13.25" style="163" customWidth="1"/>
    <col min="13" max="14" width="8.5" style="163" customWidth="1"/>
    <col min="15" max="17" width="6.25" style="163" customWidth="1"/>
    <col min="18" max="18" width="2.5" style="163" customWidth="1"/>
    <col min="19" max="19" width="11.625" style="163" customWidth="1"/>
    <col min="20" max="20" width="8.875" style="163" customWidth="1"/>
    <col min="21" max="28" width="4.5" style="163" customWidth="1"/>
    <col min="29" max="57" width="3.75" style="163" customWidth="1"/>
    <col min="58" max="65" width="4.75" style="163" customWidth="1"/>
    <col min="66" max="66" width="6.5" style="164" customWidth="1"/>
    <col min="67" max="71" width="3.75" style="163" customWidth="1"/>
    <col min="72" max="72" width="4" style="164" customWidth="1"/>
    <col min="73" max="73" width="2.875" style="163" customWidth="1"/>
    <col min="74" max="74" width="3.625" style="163" customWidth="1"/>
    <col min="75" max="256" width="9" style="163"/>
    <col min="257" max="257" width="1" style="163" customWidth="1"/>
    <col min="258" max="258" width="4.625" style="163" customWidth="1"/>
    <col min="259" max="259" width="2.125" style="163" customWidth="1"/>
    <col min="260" max="260" width="6.5" style="163" customWidth="1"/>
    <col min="261" max="261" width="1.875" style="163" customWidth="1"/>
    <col min="262" max="262" width="7.625" style="163" customWidth="1"/>
    <col min="263" max="263" width="4.625" style="163" customWidth="1"/>
    <col min="264" max="264" width="10.625" style="163" customWidth="1"/>
    <col min="265" max="265" width="7.625" style="163" customWidth="1"/>
    <col min="266" max="266" width="3.375" style="163" customWidth="1"/>
    <col min="267" max="267" width="12.625" style="163" customWidth="1"/>
    <col min="268" max="268" width="13.25" style="163" customWidth="1"/>
    <col min="269" max="270" width="8.5" style="163" customWidth="1"/>
    <col min="271" max="273" width="5.875" style="163" customWidth="1"/>
    <col min="274" max="274" width="1.375" style="163" customWidth="1"/>
    <col min="275" max="276" width="18.125" style="163" customWidth="1"/>
    <col min="277" max="284" width="5.625" style="163" customWidth="1"/>
    <col min="285" max="313" width="3.75" style="163" customWidth="1"/>
    <col min="314" max="321" width="4.75" style="163" customWidth="1"/>
    <col min="322" max="322" width="6.5" style="163" customWidth="1"/>
    <col min="323" max="327" width="3.75" style="163" customWidth="1"/>
    <col min="328" max="328" width="4" style="163" customWidth="1"/>
    <col min="329" max="329" width="2.875" style="163" customWidth="1"/>
    <col min="330" max="330" width="3.625" style="163" customWidth="1"/>
    <col min="331" max="512" width="9" style="163"/>
    <col min="513" max="513" width="1" style="163" customWidth="1"/>
    <col min="514" max="514" width="4.625" style="163" customWidth="1"/>
    <col min="515" max="515" width="2.125" style="163" customWidth="1"/>
    <col min="516" max="516" width="6.5" style="163" customWidth="1"/>
    <col min="517" max="517" width="1.875" style="163" customWidth="1"/>
    <col min="518" max="518" width="7.625" style="163" customWidth="1"/>
    <col min="519" max="519" width="4.625" style="163" customWidth="1"/>
    <col min="520" max="520" width="10.625" style="163" customWidth="1"/>
    <col min="521" max="521" width="7.625" style="163" customWidth="1"/>
    <col min="522" max="522" width="3.375" style="163" customWidth="1"/>
    <col min="523" max="523" width="12.625" style="163" customWidth="1"/>
    <col min="524" max="524" width="13.25" style="163" customWidth="1"/>
    <col min="525" max="526" width="8.5" style="163" customWidth="1"/>
    <col min="527" max="529" width="5.875" style="163" customWidth="1"/>
    <col min="530" max="530" width="1.375" style="163" customWidth="1"/>
    <col min="531" max="532" width="18.125" style="163" customWidth="1"/>
    <col min="533" max="540" width="5.625" style="163" customWidth="1"/>
    <col min="541" max="569" width="3.75" style="163" customWidth="1"/>
    <col min="570" max="577" width="4.75" style="163" customWidth="1"/>
    <col min="578" max="578" width="6.5" style="163" customWidth="1"/>
    <col min="579" max="583" width="3.75" style="163" customWidth="1"/>
    <col min="584" max="584" width="4" style="163" customWidth="1"/>
    <col min="585" max="585" width="2.875" style="163" customWidth="1"/>
    <col min="586" max="586" width="3.625" style="163" customWidth="1"/>
    <col min="587" max="768" width="9" style="163"/>
    <col min="769" max="769" width="1" style="163" customWidth="1"/>
    <col min="770" max="770" width="4.625" style="163" customWidth="1"/>
    <col min="771" max="771" width="2.125" style="163" customWidth="1"/>
    <col min="772" max="772" width="6.5" style="163" customWidth="1"/>
    <col min="773" max="773" width="1.875" style="163" customWidth="1"/>
    <col min="774" max="774" width="7.625" style="163" customWidth="1"/>
    <col min="775" max="775" width="4.625" style="163" customWidth="1"/>
    <col min="776" max="776" width="10.625" style="163" customWidth="1"/>
    <col min="777" max="777" width="7.625" style="163" customWidth="1"/>
    <col min="778" max="778" width="3.375" style="163" customWidth="1"/>
    <col min="779" max="779" width="12.625" style="163" customWidth="1"/>
    <col min="780" max="780" width="13.25" style="163" customWidth="1"/>
    <col min="781" max="782" width="8.5" style="163" customWidth="1"/>
    <col min="783" max="785" width="5.875" style="163" customWidth="1"/>
    <col min="786" max="786" width="1.375" style="163" customWidth="1"/>
    <col min="787" max="788" width="18.125" style="163" customWidth="1"/>
    <col min="789" max="796" width="5.625" style="163" customWidth="1"/>
    <col min="797" max="825" width="3.75" style="163" customWidth="1"/>
    <col min="826" max="833" width="4.75" style="163" customWidth="1"/>
    <col min="834" max="834" width="6.5" style="163" customWidth="1"/>
    <col min="835" max="839" width="3.75" style="163" customWidth="1"/>
    <col min="840" max="840" width="4" style="163" customWidth="1"/>
    <col min="841" max="841" width="2.875" style="163" customWidth="1"/>
    <col min="842" max="842" width="3.625" style="163" customWidth="1"/>
    <col min="843" max="1024" width="9" style="163"/>
    <col min="1025" max="1025" width="1" style="163" customWidth="1"/>
    <col min="1026" max="1026" width="4.625" style="163" customWidth="1"/>
    <col min="1027" max="1027" width="2.125" style="163" customWidth="1"/>
    <col min="1028" max="1028" width="6.5" style="163" customWidth="1"/>
    <col min="1029" max="1029" width="1.875" style="163" customWidth="1"/>
    <col min="1030" max="1030" width="7.625" style="163" customWidth="1"/>
    <col min="1031" max="1031" width="4.625" style="163" customWidth="1"/>
    <col min="1032" max="1032" width="10.625" style="163" customWidth="1"/>
    <col min="1033" max="1033" width="7.625" style="163" customWidth="1"/>
    <col min="1034" max="1034" width="3.375" style="163" customWidth="1"/>
    <col min="1035" max="1035" width="12.625" style="163" customWidth="1"/>
    <col min="1036" max="1036" width="13.25" style="163" customWidth="1"/>
    <col min="1037" max="1038" width="8.5" style="163" customWidth="1"/>
    <col min="1039" max="1041" width="5.875" style="163" customWidth="1"/>
    <col min="1042" max="1042" width="1.375" style="163" customWidth="1"/>
    <col min="1043" max="1044" width="18.125" style="163" customWidth="1"/>
    <col min="1045" max="1052" width="5.625" style="163" customWidth="1"/>
    <col min="1053" max="1081" width="3.75" style="163" customWidth="1"/>
    <col min="1082" max="1089" width="4.75" style="163" customWidth="1"/>
    <col min="1090" max="1090" width="6.5" style="163" customWidth="1"/>
    <col min="1091" max="1095" width="3.75" style="163" customWidth="1"/>
    <col min="1096" max="1096" width="4" style="163" customWidth="1"/>
    <col min="1097" max="1097" width="2.875" style="163" customWidth="1"/>
    <col min="1098" max="1098" width="3.625" style="163" customWidth="1"/>
    <col min="1099" max="1280" width="9" style="163"/>
    <col min="1281" max="1281" width="1" style="163" customWidth="1"/>
    <col min="1282" max="1282" width="4.625" style="163" customWidth="1"/>
    <col min="1283" max="1283" width="2.125" style="163" customWidth="1"/>
    <col min="1284" max="1284" width="6.5" style="163" customWidth="1"/>
    <col min="1285" max="1285" width="1.875" style="163" customWidth="1"/>
    <col min="1286" max="1286" width="7.625" style="163" customWidth="1"/>
    <col min="1287" max="1287" width="4.625" style="163" customWidth="1"/>
    <col min="1288" max="1288" width="10.625" style="163" customWidth="1"/>
    <col min="1289" max="1289" width="7.625" style="163" customWidth="1"/>
    <col min="1290" max="1290" width="3.375" style="163" customWidth="1"/>
    <col min="1291" max="1291" width="12.625" style="163" customWidth="1"/>
    <col min="1292" max="1292" width="13.25" style="163" customWidth="1"/>
    <col min="1293" max="1294" width="8.5" style="163" customWidth="1"/>
    <col min="1295" max="1297" width="5.875" style="163" customWidth="1"/>
    <col min="1298" max="1298" width="1.375" style="163" customWidth="1"/>
    <col min="1299" max="1300" width="18.125" style="163" customWidth="1"/>
    <col min="1301" max="1308" width="5.625" style="163" customWidth="1"/>
    <col min="1309" max="1337" width="3.75" style="163" customWidth="1"/>
    <col min="1338" max="1345" width="4.75" style="163" customWidth="1"/>
    <col min="1346" max="1346" width="6.5" style="163" customWidth="1"/>
    <col min="1347" max="1351" width="3.75" style="163" customWidth="1"/>
    <col min="1352" max="1352" width="4" style="163" customWidth="1"/>
    <col min="1353" max="1353" width="2.875" style="163" customWidth="1"/>
    <col min="1354" max="1354" width="3.625" style="163" customWidth="1"/>
    <col min="1355" max="1536" width="9" style="163"/>
    <col min="1537" max="1537" width="1" style="163" customWidth="1"/>
    <col min="1538" max="1538" width="4.625" style="163" customWidth="1"/>
    <col min="1539" max="1539" width="2.125" style="163" customWidth="1"/>
    <col min="1540" max="1540" width="6.5" style="163" customWidth="1"/>
    <col min="1541" max="1541" width="1.875" style="163" customWidth="1"/>
    <col min="1542" max="1542" width="7.625" style="163" customWidth="1"/>
    <col min="1543" max="1543" width="4.625" style="163" customWidth="1"/>
    <col min="1544" max="1544" width="10.625" style="163" customWidth="1"/>
    <col min="1545" max="1545" width="7.625" style="163" customWidth="1"/>
    <col min="1546" max="1546" width="3.375" style="163" customWidth="1"/>
    <col min="1547" max="1547" width="12.625" style="163" customWidth="1"/>
    <col min="1548" max="1548" width="13.25" style="163" customWidth="1"/>
    <col min="1549" max="1550" width="8.5" style="163" customWidth="1"/>
    <col min="1551" max="1553" width="5.875" style="163" customWidth="1"/>
    <col min="1554" max="1554" width="1.375" style="163" customWidth="1"/>
    <col min="1555" max="1556" width="18.125" style="163" customWidth="1"/>
    <col min="1557" max="1564" width="5.625" style="163" customWidth="1"/>
    <col min="1565" max="1593" width="3.75" style="163" customWidth="1"/>
    <col min="1594" max="1601" width="4.75" style="163" customWidth="1"/>
    <col min="1602" max="1602" width="6.5" style="163" customWidth="1"/>
    <col min="1603" max="1607" width="3.75" style="163" customWidth="1"/>
    <col min="1608" max="1608" width="4" style="163" customWidth="1"/>
    <col min="1609" max="1609" width="2.875" style="163" customWidth="1"/>
    <col min="1610" max="1610" width="3.625" style="163" customWidth="1"/>
    <col min="1611" max="1792" width="9" style="163"/>
    <col min="1793" max="1793" width="1" style="163" customWidth="1"/>
    <col min="1794" max="1794" width="4.625" style="163" customWidth="1"/>
    <col min="1795" max="1795" width="2.125" style="163" customWidth="1"/>
    <col min="1796" max="1796" width="6.5" style="163" customWidth="1"/>
    <col min="1797" max="1797" width="1.875" style="163" customWidth="1"/>
    <col min="1798" max="1798" width="7.625" style="163" customWidth="1"/>
    <col min="1799" max="1799" width="4.625" style="163" customWidth="1"/>
    <col min="1800" max="1800" width="10.625" style="163" customWidth="1"/>
    <col min="1801" max="1801" width="7.625" style="163" customWidth="1"/>
    <col min="1802" max="1802" width="3.375" style="163" customWidth="1"/>
    <col min="1803" max="1803" width="12.625" style="163" customWidth="1"/>
    <col min="1804" max="1804" width="13.25" style="163" customWidth="1"/>
    <col min="1805" max="1806" width="8.5" style="163" customWidth="1"/>
    <col min="1807" max="1809" width="5.875" style="163" customWidth="1"/>
    <col min="1810" max="1810" width="1.375" style="163" customWidth="1"/>
    <col min="1811" max="1812" width="18.125" style="163" customWidth="1"/>
    <col min="1813" max="1820" width="5.625" style="163" customWidth="1"/>
    <col min="1821" max="1849" width="3.75" style="163" customWidth="1"/>
    <col min="1850" max="1857" width="4.75" style="163" customWidth="1"/>
    <col min="1858" max="1858" width="6.5" style="163" customWidth="1"/>
    <col min="1859" max="1863" width="3.75" style="163" customWidth="1"/>
    <col min="1864" max="1864" width="4" style="163" customWidth="1"/>
    <col min="1865" max="1865" width="2.875" style="163" customWidth="1"/>
    <col min="1866" max="1866" width="3.625" style="163" customWidth="1"/>
    <col min="1867" max="2048" width="9" style="163"/>
    <col min="2049" max="2049" width="1" style="163" customWidth="1"/>
    <col min="2050" max="2050" width="4.625" style="163" customWidth="1"/>
    <col min="2051" max="2051" width="2.125" style="163" customWidth="1"/>
    <col min="2052" max="2052" width="6.5" style="163" customWidth="1"/>
    <col min="2053" max="2053" width="1.875" style="163" customWidth="1"/>
    <col min="2054" max="2054" width="7.625" style="163" customWidth="1"/>
    <col min="2055" max="2055" width="4.625" style="163" customWidth="1"/>
    <col min="2056" max="2056" width="10.625" style="163" customWidth="1"/>
    <col min="2057" max="2057" width="7.625" style="163" customWidth="1"/>
    <col min="2058" max="2058" width="3.375" style="163" customWidth="1"/>
    <col min="2059" max="2059" width="12.625" style="163" customWidth="1"/>
    <col min="2060" max="2060" width="13.25" style="163" customWidth="1"/>
    <col min="2061" max="2062" width="8.5" style="163" customWidth="1"/>
    <col min="2063" max="2065" width="5.875" style="163" customWidth="1"/>
    <col min="2066" max="2066" width="1.375" style="163" customWidth="1"/>
    <col min="2067" max="2068" width="18.125" style="163" customWidth="1"/>
    <col min="2069" max="2076" width="5.625" style="163" customWidth="1"/>
    <col min="2077" max="2105" width="3.75" style="163" customWidth="1"/>
    <col min="2106" max="2113" width="4.75" style="163" customWidth="1"/>
    <col min="2114" max="2114" width="6.5" style="163" customWidth="1"/>
    <col min="2115" max="2119" width="3.75" style="163" customWidth="1"/>
    <col min="2120" max="2120" width="4" style="163" customWidth="1"/>
    <col min="2121" max="2121" width="2.875" style="163" customWidth="1"/>
    <col min="2122" max="2122" width="3.625" style="163" customWidth="1"/>
    <col min="2123" max="2304" width="9" style="163"/>
    <col min="2305" max="2305" width="1" style="163" customWidth="1"/>
    <col min="2306" max="2306" width="4.625" style="163" customWidth="1"/>
    <col min="2307" max="2307" width="2.125" style="163" customWidth="1"/>
    <col min="2308" max="2308" width="6.5" style="163" customWidth="1"/>
    <col min="2309" max="2309" width="1.875" style="163" customWidth="1"/>
    <col min="2310" max="2310" width="7.625" style="163" customWidth="1"/>
    <col min="2311" max="2311" width="4.625" style="163" customWidth="1"/>
    <col min="2312" max="2312" width="10.625" style="163" customWidth="1"/>
    <col min="2313" max="2313" width="7.625" style="163" customWidth="1"/>
    <col min="2314" max="2314" width="3.375" style="163" customWidth="1"/>
    <col min="2315" max="2315" width="12.625" style="163" customWidth="1"/>
    <col min="2316" max="2316" width="13.25" style="163" customWidth="1"/>
    <col min="2317" max="2318" width="8.5" style="163" customWidth="1"/>
    <col min="2319" max="2321" width="5.875" style="163" customWidth="1"/>
    <col min="2322" max="2322" width="1.375" style="163" customWidth="1"/>
    <col min="2323" max="2324" width="18.125" style="163" customWidth="1"/>
    <col min="2325" max="2332" width="5.625" style="163" customWidth="1"/>
    <col min="2333" max="2361" width="3.75" style="163" customWidth="1"/>
    <col min="2362" max="2369" width="4.75" style="163" customWidth="1"/>
    <col min="2370" max="2370" width="6.5" style="163" customWidth="1"/>
    <col min="2371" max="2375" width="3.75" style="163" customWidth="1"/>
    <col min="2376" max="2376" width="4" style="163" customWidth="1"/>
    <col min="2377" max="2377" width="2.875" style="163" customWidth="1"/>
    <col min="2378" max="2378" width="3.625" style="163" customWidth="1"/>
    <col min="2379" max="2560" width="9" style="163"/>
    <col min="2561" max="2561" width="1" style="163" customWidth="1"/>
    <col min="2562" max="2562" width="4.625" style="163" customWidth="1"/>
    <col min="2563" max="2563" width="2.125" style="163" customWidth="1"/>
    <col min="2564" max="2564" width="6.5" style="163" customWidth="1"/>
    <col min="2565" max="2565" width="1.875" style="163" customWidth="1"/>
    <col min="2566" max="2566" width="7.625" style="163" customWidth="1"/>
    <col min="2567" max="2567" width="4.625" style="163" customWidth="1"/>
    <col min="2568" max="2568" width="10.625" style="163" customWidth="1"/>
    <col min="2569" max="2569" width="7.625" style="163" customWidth="1"/>
    <col min="2570" max="2570" width="3.375" style="163" customWidth="1"/>
    <col min="2571" max="2571" width="12.625" style="163" customWidth="1"/>
    <col min="2572" max="2572" width="13.25" style="163" customWidth="1"/>
    <col min="2573" max="2574" width="8.5" style="163" customWidth="1"/>
    <col min="2575" max="2577" width="5.875" style="163" customWidth="1"/>
    <col min="2578" max="2578" width="1.375" style="163" customWidth="1"/>
    <col min="2579" max="2580" width="18.125" style="163" customWidth="1"/>
    <col min="2581" max="2588" width="5.625" style="163" customWidth="1"/>
    <col min="2589" max="2617" width="3.75" style="163" customWidth="1"/>
    <col min="2618" max="2625" width="4.75" style="163" customWidth="1"/>
    <col min="2626" max="2626" width="6.5" style="163" customWidth="1"/>
    <col min="2627" max="2631" width="3.75" style="163" customWidth="1"/>
    <col min="2632" max="2632" width="4" style="163" customWidth="1"/>
    <col min="2633" max="2633" width="2.875" style="163" customWidth="1"/>
    <col min="2634" max="2634" width="3.625" style="163" customWidth="1"/>
    <col min="2635" max="2816" width="9" style="163"/>
    <col min="2817" max="2817" width="1" style="163" customWidth="1"/>
    <col min="2818" max="2818" width="4.625" style="163" customWidth="1"/>
    <col min="2819" max="2819" width="2.125" style="163" customWidth="1"/>
    <col min="2820" max="2820" width="6.5" style="163" customWidth="1"/>
    <col min="2821" max="2821" width="1.875" style="163" customWidth="1"/>
    <col min="2822" max="2822" width="7.625" style="163" customWidth="1"/>
    <col min="2823" max="2823" width="4.625" style="163" customWidth="1"/>
    <col min="2824" max="2824" width="10.625" style="163" customWidth="1"/>
    <col min="2825" max="2825" width="7.625" style="163" customWidth="1"/>
    <col min="2826" max="2826" width="3.375" style="163" customWidth="1"/>
    <col min="2827" max="2827" width="12.625" style="163" customWidth="1"/>
    <col min="2828" max="2828" width="13.25" style="163" customWidth="1"/>
    <col min="2829" max="2830" width="8.5" style="163" customWidth="1"/>
    <col min="2831" max="2833" width="5.875" style="163" customWidth="1"/>
    <col min="2834" max="2834" width="1.375" style="163" customWidth="1"/>
    <col min="2835" max="2836" width="18.125" style="163" customWidth="1"/>
    <col min="2837" max="2844" width="5.625" style="163" customWidth="1"/>
    <col min="2845" max="2873" width="3.75" style="163" customWidth="1"/>
    <col min="2874" max="2881" width="4.75" style="163" customWidth="1"/>
    <col min="2882" max="2882" width="6.5" style="163" customWidth="1"/>
    <col min="2883" max="2887" width="3.75" style="163" customWidth="1"/>
    <col min="2888" max="2888" width="4" style="163" customWidth="1"/>
    <col min="2889" max="2889" width="2.875" style="163" customWidth="1"/>
    <col min="2890" max="2890" width="3.625" style="163" customWidth="1"/>
    <col min="2891" max="3072" width="9" style="163"/>
    <col min="3073" max="3073" width="1" style="163" customWidth="1"/>
    <col min="3074" max="3074" width="4.625" style="163" customWidth="1"/>
    <col min="3075" max="3075" width="2.125" style="163" customWidth="1"/>
    <col min="3076" max="3076" width="6.5" style="163" customWidth="1"/>
    <col min="3077" max="3077" width="1.875" style="163" customWidth="1"/>
    <col min="3078" max="3078" width="7.625" style="163" customWidth="1"/>
    <col min="3079" max="3079" width="4.625" style="163" customWidth="1"/>
    <col min="3080" max="3080" width="10.625" style="163" customWidth="1"/>
    <col min="3081" max="3081" width="7.625" style="163" customWidth="1"/>
    <col min="3082" max="3082" width="3.375" style="163" customWidth="1"/>
    <col min="3083" max="3083" width="12.625" style="163" customWidth="1"/>
    <col min="3084" max="3084" width="13.25" style="163" customWidth="1"/>
    <col min="3085" max="3086" width="8.5" style="163" customWidth="1"/>
    <col min="3087" max="3089" width="5.875" style="163" customWidth="1"/>
    <col min="3090" max="3090" width="1.375" style="163" customWidth="1"/>
    <col min="3091" max="3092" width="18.125" style="163" customWidth="1"/>
    <col min="3093" max="3100" width="5.625" style="163" customWidth="1"/>
    <col min="3101" max="3129" width="3.75" style="163" customWidth="1"/>
    <col min="3130" max="3137" width="4.75" style="163" customWidth="1"/>
    <col min="3138" max="3138" width="6.5" style="163" customWidth="1"/>
    <col min="3139" max="3143" width="3.75" style="163" customWidth="1"/>
    <col min="3144" max="3144" width="4" style="163" customWidth="1"/>
    <col min="3145" max="3145" width="2.875" style="163" customWidth="1"/>
    <col min="3146" max="3146" width="3.625" style="163" customWidth="1"/>
    <col min="3147" max="3328" width="9" style="163"/>
    <col min="3329" max="3329" width="1" style="163" customWidth="1"/>
    <col min="3330" max="3330" width="4.625" style="163" customWidth="1"/>
    <col min="3331" max="3331" width="2.125" style="163" customWidth="1"/>
    <col min="3332" max="3332" width="6.5" style="163" customWidth="1"/>
    <col min="3333" max="3333" width="1.875" style="163" customWidth="1"/>
    <col min="3334" max="3334" width="7.625" style="163" customWidth="1"/>
    <col min="3335" max="3335" width="4.625" style="163" customWidth="1"/>
    <col min="3336" max="3336" width="10.625" style="163" customWidth="1"/>
    <col min="3337" max="3337" width="7.625" style="163" customWidth="1"/>
    <col min="3338" max="3338" width="3.375" style="163" customWidth="1"/>
    <col min="3339" max="3339" width="12.625" style="163" customWidth="1"/>
    <col min="3340" max="3340" width="13.25" style="163" customWidth="1"/>
    <col min="3341" max="3342" width="8.5" style="163" customWidth="1"/>
    <col min="3343" max="3345" width="5.875" style="163" customWidth="1"/>
    <col min="3346" max="3346" width="1.375" style="163" customWidth="1"/>
    <col min="3347" max="3348" width="18.125" style="163" customWidth="1"/>
    <col min="3349" max="3356" width="5.625" style="163" customWidth="1"/>
    <col min="3357" max="3385" width="3.75" style="163" customWidth="1"/>
    <col min="3386" max="3393" width="4.75" style="163" customWidth="1"/>
    <col min="3394" max="3394" width="6.5" style="163" customWidth="1"/>
    <col min="3395" max="3399" width="3.75" style="163" customWidth="1"/>
    <col min="3400" max="3400" width="4" style="163" customWidth="1"/>
    <col min="3401" max="3401" width="2.875" style="163" customWidth="1"/>
    <col min="3402" max="3402" width="3.625" style="163" customWidth="1"/>
    <col min="3403" max="3584" width="9" style="163"/>
    <col min="3585" max="3585" width="1" style="163" customWidth="1"/>
    <col min="3586" max="3586" width="4.625" style="163" customWidth="1"/>
    <col min="3587" max="3587" width="2.125" style="163" customWidth="1"/>
    <col min="3588" max="3588" width="6.5" style="163" customWidth="1"/>
    <col min="3589" max="3589" width="1.875" style="163" customWidth="1"/>
    <col min="3590" max="3590" width="7.625" style="163" customWidth="1"/>
    <col min="3591" max="3591" width="4.625" style="163" customWidth="1"/>
    <col min="3592" max="3592" width="10.625" style="163" customWidth="1"/>
    <col min="3593" max="3593" width="7.625" style="163" customWidth="1"/>
    <col min="3594" max="3594" width="3.375" style="163" customWidth="1"/>
    <col min="3595" max="3595" width="12.625" style="163" customWidth="1"/>
    <col min="3596" max="3596" width="13.25" style="163" customWidth="1"/>
    <col min="3597" max="3598" width="8.5" style="163" customWidth="1"/>
    <col min="3599" max="3601" width="5.875" style="163" customWidth="1"/>
    <col min="3602" max="3602" width="1.375" style="163" customWidth="1"/>
    <col min="3603" max="3604" width="18.125" style="163" customWidth="1"/>
    <col min="3605" max="3612" width="5.625" style="163" customWidth="1"/>
    <col min="3613" max="3641" width="3.75" style="163" customWidth="1"/>
    <col min="3642" max="3649" width="4.75" style="163" customWidth="1"/>
    <col min="3650" max="3650" width="6.5" style="163" customWidth="1"/>
    <col min="3651" max="3655" width="3.75" style="163" customWidth="1"/>
    <col min="3656" max="3656" width="4" style="163" customWidth="1"/>
    <col min="3657" max="3657" width="2.875" style="163" customWidth="1"/>
    <col min="3658" max="3658" width="3.625" style="163" customWidth="1"/>
    <col min="3659" max="3840" width="9" style="163"/>
    <col min="3841" max="3841" width="1" style="163" customWidth="1"/>
    <col min="3842" max="3842" width="4.625" style="163" customWidth="1"/>
    <col min="3843" max="3843" width="2.125" style="163" customWidth="1"/>
    <col min="3844" max="3844" width="6.5" style="163" customWidth="1"/>
    <col min="3845" max="3845" width="1.875" style="163" customWidth="1"/>
    <col min="3846" max="3846" width="7.625" style="163" customWidth="1"/>
    <col min="3847" max="3847" width="4.625" style="163" customWidth="1"/>
    <col min="3848" max="3848" width="10.625" style="163" customWidth="1"/>
    <col min="3849" max="3849" width="7.625" style="163" customWidth="1"/>
    <col min="3850" max="3850" width="3.375" style="163" customWidth="1"/>
    <col min="3851" max="3851" width="12.625" style="163" customWidth="1"/>
    <col min="3852" max="3852" width="13.25" style="163" customWidth="1"/>
    <col min="3853" max="3854" width="8.5" style="163" customWidth="1"/>
    <col min="3855" max="3857" width="5.875" style="163" customWidth="1"/>
    <col min="3858" max="3858" width="1.375" style="163" customWidth="1"/>
    <col min="3859" max="3860" width="18.125" style="163" customWidth="1"/>
    <col min="3861" max="3868" width="5.625" style="163" customWidth="1"/>
    <col min="3869" max="3897" width="3.75" style="163" customWidth="1"/>
    <col min="3898" max="3905" width="4.75" style="163" customWidth="1"/>
    <col min="3906" max="3906" width="6.5" style="163" customWidth="1"/>
    <col min="3907" max="3911" width="3.75" style="163" customWidth="1"/>
    <col min="3912" max="3912" width="4" style="163" customWidth="1"/>
    <col min="3913" max="3913" width="2.875" style="163" customWidth="1"/>
    <col min="3914" max="3914" width="3.625" style="163" customWidth="1"/>
    <col min="3915" max="4096" width="9" style="163"/>
    <col min="4097" max="4097" width="1" style="163" customWidth="1"/>
    <col min="4098" max="4098" width="4.625" style="163" customWidth="1"/>
    <col min="4099" max="4099" width="2.125" style="163" customWidth="1"/>
    <col min="4100" max="4100" width="6.5" style="163" customWidth="1"/>
    <col min="4101" max="4101" width="1.875" style="163" customWidth="1"/>
    <col min="4102" max="4102" width="7.625" style="163" customWidth="1"/>
    <col min="4103" max="4103" width="4.625" style="163" customWidth="1"/>
    <col min="4104" max="4104" width="10.625" style="163" customWidth="1"/>
    <col min="4105" max="4105" width="7.625" style="163" customWidth="1"/>
    <col min="4106" max="4106" width="3.375" style="163" customWidth="1"/>
    <col min="4107" max="4107" width="12.625" style="163" customWidth="1"/>
    <col min="4108" max="4108" width="13.25" style="163" customWidth="1"/>
    <col min="4109" max="4110" width="8.5" style="163" customWidth="1"/>
    <col min="4111" max="4113" width="5.875" style="163" customWidth="1"/>
    <col min="4114" max="4114" width="1.375" style="163" customWidth="1"/>
    <col min="4115" max="4116" width="18.125" style="163" customWidth="1"/>
    <col min="4117" max="4124" width="5.625" style="163" customWidth="1"/>
    <col min="4125" max="4153" width="3.75" style="163" customWidth="1"/>
    <col min="4154" max="4161" width="4.75" style="163" customWidth="1"/>
    <col min="4162" max="4162" width="6.5" style="163" customWidth="1"/>
    <col min="4163" max="4167" width="3.75" style="163" customWidth="1"/>
    <col min="4168" max="4168" width="4" style="163" customWidth="1"/>
    <col min="4169" max="4169" width="2.875" style="163" customWidth="1"/>
    <col min="4170" max="4170" width="3.625" style="163" customWidth="1"/>
    <col min="4171" max="4352" width="9" style="163"/>
    <col min="4353" max="4353" width="1" style="163" customWidth="1"/>
    <col min="4354" max="4354" width="4.625" style="163" customWidth="1"/>
    <col min="4355" max="4355" width="2.125" style="163" customWidth="1"/>
    <col min="4356" max="4356" width="6.5" style="163" customWidth="1"/>
    <col min="4357" max="4357" width="1.875" style="163" customWidth="1"/>
    <col min="4358" max="4358" width="7.625" style="163" customWidth="1"/>
    <col min="4359" max="4359" width="4.625" style="163" customWidth="1"/>
    <col min="4360" max="4360" width="10.625" style="163" customWidth="1"/>
    <col min="4361" max="4361" width="7.625" style="163" customWidth="1"/>
    <col min="4362" max="4362" width="3.375" style="163" customWidth="1"/>
    <col min="4363" max="4363" width="12.625" style="163" customWidth="1"/>
    <col min="4364" max="4364" width="13.25" style="163" customWidth="1"/>
    <col min="4365" max="4366" width="8.5" style="163" customWidth="1"/>
    <col min="4367" max="4369" width="5.875" style="163" customWidth="1"/>
    <col min="4370" max="4370" width="1.375" style="163" customWidth="1"/>
    <col min="4371" max="4372" width="18.125" style="163" customWidth="1"/>
    <col min="4373" max="4380" width="5.625" style="163" customWidth="1"/>
    <col min="4381" max="4409" width="3.75" style="163" customWidth="1"/>
    <col min="4410" max="4417" width="4.75" style="163" customWidth="1"/>
    <col min="4418" max="4418" width="6.5" style="163" customWidth="1"/>
    <col min="4419" max="4423" width="3.75" style="163" customWidth="1"/>
    <col min="4424" max="4424" width="4" style="163" customWidth="1"/>
    <col min="4425" max="4425" width="2.875" style="163" customWidth="1"/>
    <col min="4426" max="4426" width="3.625" style="163" customWidth="1"/>
    <col min="4427" max="4608" width="9" style="163"/>
    <col min="4609" max="4609" width="1" style="163" customWidth="1"/>
    <col min="4610" max="4610" width="4.625" style="163" customWidth="1"/>
    <col min="4611" max="4611" width="2.125" style="163" customWidth="1"/>
    <col min="4612" max="4612" width="6.5" style="163" customWidth="1"/>
    <col min="4613" max="4613" width="1.875" style="163" customWidth="1"/>
    <col min="4614" max="4614" width="7.625" style="163" customWidth="1"/>
    <col min="4615" max="4615" width="4.625" style="163" customWidth="1"/>
    <col min="4616" max="4616" width="10.625" style="163" customWidth="1"/>
    <col min="4617" max="4617" width="7.625" style="163" customWidth="1"/>
    <col min="4618" max="4618" width="3.375" style="163" customWidth="1"/>
    <col min="4619" max="4619" width="12.625" style="163" customWidth="1"/>
    <col min="4620" max="4620" width="13.25" style="163" customWidth="1"/>
    <col min="4621" max="4622" width="8.5" style="163" customWidth="1"/>
    <col min="4623" max="4625" width="5.875" style="163" customWidth="1"/>
    <col min="4626" max="4626" width="1.375" style="163" customWidth="1"/>
    <col min="4627" max="4628" width="18.125" style="163" customWidth="1"/>
    <col min="4629" max="4636" width="5.625" style="163" customWidth="1"/>
    <col min="4637" max="4665" width="3.75" style="163" customWidth="1"/>
    <col min="4666" max="4673" width="4.75" style="163" customWidth="1"/>
    <col min="4674" max="4674" width="6.5" style="163" customWidth="1"/>
    <col min="4675" max="4679" width="3.75" style="163" customWidth="1"/>
    <col min="4680" max="4680" width="4" style="163" customWidth="1"/>
    <col min="4681" max="4681" width="2.875" style="163" customWidth="1"/>
    <col min="4682" max="4682" width="3.625" style="163" customWidth="1"/>
    <col min="4683" max="4864" width="9" style="163"/>
    <col min="4865" max="4865" width="1" style="163" customWidth="1"/>
    <col min="4866" max="4866" width="4.625" style="163" customWidth="1"/>
    <col min="4867" max="4867" width="2.125" style="163" customWidth="1"/>
    <col min="4868" max="4868" width="6.5" style="163" customWidth="1"/>
    <col min="4869" max="4869" width="1.875" style="163" customWidth="1"/>
    <col min="4870" max="4870" width="7.625" style="163" customWidth="1"/>
    <col min="4871" max="4871" width="4.625" style="163" customWidth="1"/>
    <col min="4872" max="4872" width="10.625" style="163" customWidth="1"/>
    <col min="4873" max="4873" width="7.625" style="163" customWidth="1"/>
    <col min="4874" max="4874" width="3.375" style="163" customWidth="1"/>
    <col min="4875" max="4875" width="12.625" style="163" customWidth="1"/>
    <col min="4876" max="4876" width="13.25" style="163" customWidth="1"/>
    <col min="4877" max="4878" width="8.5" style="163" customWidth="1"/>
    <col min="4879" max="4881" width="5.875" style="163" customWidth="1"/>
    <col min="4882" max="4882" width="1.375" style="163" customWidth="1"/>
    <col min="4883" max="4884" width="18.125" style="163" customWidth="1"/>
    <col min="4885" max="4892" width="5.625" style="163" customWidth="1"/>
    <col min="4893" max="4921" width="3.75" style="163" customWidth="1"/>
    <col min="4922" max="4929" width="4.75" style="163" customWidth="1"/>
    <col min="4930" max="4930" width="6.5" style="163" customWidth="1"/>
    <col min="4931" max="4935" width="3.75" style="163" customWidth="1"/>
    <col min="4936" max="4936" width="4" style="163" customWidth="1"/>
    <col min="4937" max="4937" width="2.875" style="163" customWidth="1"/>
    <col min="4938" max="4938" width="3.625" style="163" customWidth="1"/>
    <col min="4939" max="5120" width="9" style="163"/>
    <col min="5121" max="5121" width="1" style="163" customWidth="1"/>
    <col min="5122" max="5122" width="4.625" style="163" customWidth="1"/>
    <col min="5123" max="5123" width="2.125" style="163" customWidth="1"/>
    <col min="5124" max="5124" width="6.5" style="163" customWidth="1"/>
    <col min="5125" max="5125" width="1.875" style="163" customWidth="1"/>
    <col min="5126" max="5126" width="7.625" style="163" customWidth="1"/>
    <col min="5127" max="5127" width="4.625" style="163" customWidth="1"/>
    <col min="5128" max="5128" width="10.625" style="163" customWidth="1"/>
    <col min="5129" max="5129" width="7.625" style="163" customWidth="1"/>
    <col min="5130" max="5130" width="3.375" style="163" customWidth="1"/>
    <col min="5131" max="5131" width="12.625" style="163" customWidth="1"/>
    <col min="5132" max="5132" width="13.25" style="163" customWidth="1"/>
    <col min="5133" max="5134" width="8.5" style="163" customWidth="1"/>
    <col min="5135" max="5137" width="5.875" style="163" customWidth="1"/>
    <col min="5138" max="5138" width="1.375" style="163" customWidth="1"/>
    <col min="5139" max="5140" width="18.125" style="163" customWidth="1"/>
    <col min="5141" max="5148" width="5.625" style="163" customWidth="1"/>
    <col min="5149" max="5177" width="3.75" style="163" customWidth="1"/>
    <col min="5178" max="5185" width="4.75" style="163" customWidth="1"/>
    <col min="5186" max="5186" width="6.5" style="163" customWidth="1"/>
    <col min="5187" max="5191" width="3.75" style="163" customWidth="1"/>
    <col min="5192" max="5192" width="4" style="163" customWidth="1"/>
    <col min="5193" max="5193" width="2.875" style="163" customWidth="1"/>
    <col min="5194" max="5194" width="3.625" style="163" customWidth="1"/>
    <col min="5195" max="5376" width="9" style="163"/>
    <col min="5377" max="5377" width="1" style="163" customWidth="1"/>
    <col min="5378" max="5378" width="4.625" style="163" customWidth="1"/>
    <col min="5379" max="5379" width="2.125" style="163" customWidth="1"/>
    <col min="5380" max="5380" width="6.5" style="163" customWidth="1"/>
    <col min="5381" max="5381" width="1.875" style="163" customWidth="1"/>
    <col min="5382" max="5382" width="7.625" style="163" customWidth="1"/>
    <col min="5383" max="5383" width="4.625" style="163" customWidth="1"/>
    <col min="5384" max="5384" width="10.625" style="163" customWidth="1"/>
    <col min="5385" max="5385" width="7.625" style="163" customWidth="1"/>
    <col min="5386" max="5386" width="3.375" style="163" customWidth="1"/>
    <col min="5387" max="5387" width="12.625" style="163" customWidth="1"/>
    <col min="5388" max="5388" width="13.25" style="163" customWidth="1"/>
    <col min="5389" max="5390" width="8.5" style="163" customWidth="1"/>
    <col min="5391" max="5393" width="5.875" style="163" customWidth="1"/>
    <col min="5394" max="5394" width="1.375" style="163" customWidth="1"/>
    <col min="5395" max="5396" width="18.125" style="163" customWidth="1"/>
    <col min="5397" max="5404" width="5.625" style="163" customWidth="1"/>
    <col min="5405" max="5433" width="3.75" style="163" customWidth="1"/>
    <col min="5434" max="5441" width="4.75" style="163" customWidth="1"/>
    <col min="5442" max="5442" width="6.5" style="163" customWidth="1"/>
    <col min="5443" max="5447" width="3.75" style="163" customWidth="1"/>
    <col min="5448" max="5448" width="4" style="163" customWidth="1"/>
    <col min="5449" max="5449" width="2.875" style="163" customWidth="1"/>
    <col min="5450" max="5450" width="3.625" style="163" customWidth="1"/>
    <col min="5451" max="5632" width="9" style="163"/>
    <col min="5633" max="5633" width="1" style="163" customWidth="1"/>
    <col min="5634" max="5634" width="4.625" style="163" customWidth="1"/>
    <col min="5635" max="5635" width="2.125" style="163" customWidth="1"/>
    <col min="5636" max="5636" width="6.5" style="163" customWidth="1"/>
    <col min="5637" max="5637" width="1.875" style="163" customWidth="1"/>
    <col min="5638" max="5638" width="7.625" style="163" customWidth="1"/>
    <col min="5639" max="5639" width="4.625" style="163" customWidth="1"/>
    <col min="5640" max="5640" width="10.625" style="163" customWidth="1"/>
    <col min="5641" max="5641" width="7.625" style="163" customWidth="1"/>
    <col min="5642" max="5642" width="3.375" style="163" customWidth="1"/>
    <col min="5643" max="5643" width="12.625" style="163" customWidth="1"/>
    <col min="5644" max="5644" width="13.25" style="163" customWidth="1"/>
    <col min="5645" max="5646" width="8.5" style="163" customWidth="1"/>
    <col min="5647" max="5649" width="5.875" style="163" customWidth="1"/>
    <col min="5650" max="5650" width="1.375" style="163" customWidth="1"/>
    <col min="5651" max="5652" width="18.125" style="163" customWidth="1"/>
    <col min="5653" max="5660" width="5.625" style="163" customWidth="1"/>
    <col min="5661" max="5689" width="3.75" style="163" customWidth="1"/>
    <col min="5690" max="5697" width="4.75" style="163" customWidth="1"/>
    <col min="5698" max="5698" width="6.5" style="163" customWidth="1"/>
    <col min="5699" max="5703" width="3.75" style="163" customWidth="1"/>
    <col min="5704" max="5704" width="4" style="163" customWidth="1"/>
    <col min="5705" max="5705" width="2.875" style="163" customWidth="1"/>
    <col min="5706" max="5706" width="3.625" style="163" customWidth="1"/>
    <col min="5707" max="5888" width="9" style="163"/>
    <col min="5889" max="5889" width="1" style="163" customWidth="1"/>
    <col min="5890" max="5890" width="4.625" style="163" customWidth="1"/>
    <col min="5891" max="5891" width="2.125" style="163" customWidth="1"/>
    <col min="5892" max="5892" width="6.5" style="163" customWidth="1"/>
    <col min="5893" max="5893" width="1.875" style="163" customWidth="1"/>
    <col min="5894" max="5894" width="7.625" style="163" customWidth="1"/>
    <col min="5895" max="5895" width="4.625" style="163" customWidth="1"/>
    <col min="5896" max="5896" width="10.625" style="163" customWidth="1"/>
    <col min="5897" max="5897" width="7.625" style="163" customWidth="1"/>
    <col min="5898" max="5898" width="3.375" style="163" customWidth="1"/>
    <col min="5899" max="5899" width="12.625" style="163" customWidth="1"/>
    <col min="5900" max="5900" width="13.25" style="163" customWidth="1"/>
    <col min="5901" max="5902" width="8.5" style="163" customWidth="1"/>
    <col min="5903" max="5905" width="5.875" style="163" customWidth="1"/>
    <col min="5906" max="5906" width="1.375" style="163" customWidth="1"/>
    <col min="5907" max="5908" width="18.125" style="163" customWidth="1"/>
    <col min="5909" max="5916" width="5.625" style="163" customWidth="1"/>
    <col min="5917" max="5945" width="3.75" style="163" customWidth="1"/>
    <col min="5946" max="5953" width="4.75" style="163" customWidth="1"/>
    <col min="5954" max="5954" width="6.5" style="163" customWidth="1"/>
    <col min="5955" max="5959" width="3.75" style="163" customWidth="1"/>
    <col min="5960" max="5960" width="4" style="163" customWidth="1"/>
    <col min="5961" max="5961" width="2.875" style="163" customWidth="1"/>
    <col min="5962" max="5962" width="3.625" style="163" customWidth="1"/>
    <col min="5963" max="6144" width="9" style="163"/>
    <col min="6145" max="6145" width="1" style="163" customWidth="1"/>
    <col min="6146" max="6146" width="4.625" style="163" customWidth="1"/>
    <col min="6147" max="6147" width="2.125" style="163" customWidth="1"/>
    <col min="6148" max="6148" width="6.5" style="163" customWidth="1"/>
    <col min="6149" max="6149" width="1.875" style="163" customWidth="1"/>
    <col min="6150" max="6150" width="7.625" style="163" customWidth="1"/>
    <col min="6151" max="6151" width="4.625" style="163" customWidth="1"/>
    <col min="6152" max="6152" width="10.625" style="163" customWidth="1"/>
    <col min="6153" max="6153" width="7.625" style="163" customWidth="1"/>
    <col min="6154" max="6154" width="3.375" style="163" customWidth="1"/>
    <col min="6155" max="6155" width="12.625" style="163" customWidth="1"/>
    <col min="6156" max="6156" width="13.25" style="163" customWidth="1"/>
    <col min="6157" max="6158" width="8.5" style="163" customWidth="1"/>
    <col min="6159" max="6161" width="5.875" style="163" customWidth="1"/>
    <col min="6162" max="6162" width="1.375" style="163" customWidth="1"/>
    <col min="6163" max="6164" width="18.125" style="163" customWidth="1"/>
    <col min="6165" max="6172" width="5.625" style="163" customWidth="1"/>
    <col min="6173" max="6201" width="3.75" style="163" customWidth="1"/>
    <col min="6202" max="6209" width="4.75" style="163" customWidth="1"/>
    <col min="6210" max="6210" width="6.5" style="163" customWidth="1"/>
    <col min="6211" max="6215" width="3.75" style="163" customWidth="1"/>
    <col min="6216" max="6216" width="4" style="163" customWidth="1"/>
    <col min="6217" max="6217" width="2.875" style="163" customWidth="1"/>
    <col min="6218" max="6218" width="3.625" style="163" customWidth="1"/>
    <col min="6219" max="6400" width="9" style="163"/>
    <col min="6401" max="6401" width="1" style="163" customWidth="1"/>
    <col min="6402" max="6402" width="4.625" style="163" customWidth="1"/>
    <col min="6403" max="6403" width="2.125" style="163" customWidth="1"/>
    <col min="6404" max="6404" width="6.5" style="163" customWidth="1"/>
    <col min="6405" max="6405" width="1.875" style="163" customWidth="1"/>
    <col min="6406" max="6406" width="7.625" style="163" customWidth="1"/>
    <col min="6407" max="6407" width="4.625" style="163" customWidth="1"/>
    <col min="6408" max="6408" width="10.625" style="163" customWidth="1"/>
    <col min="6409" max="6409" width="7.625" style="163" customWidth="1"/>
    <col min="6410" max="6410" width="3.375" style="163" customWidth="1"/>
    <col min="6411" max="6411" width="12.625" style="163" customWidth="1"/>
    <col min="6412" max="6412" width="13.25" style="163" customWidth="1"/>
    <col min="6413" max="6414" width="8.5" style="163" customWidth="1"/>
    <col min="6415" max="6417" width="5.875" style="163" customWidth="1"/>
    <col min="6418" max="6418" width="1.375" style="163" customWidth="1"/>
    <col min="6419" max="6420" width="18.125" style="163" customWidth="1"/>
    <col min="6421" max="6428" width="5.625" style="163" customWidth="1"/>
    <col min="6429" max="6457" width="3.75" style="163" customWidth="1"/>
    <col min="6458" max="6465" width="4.75" style="163" customWidth="1"/>
    <col min="6466" max="6466" width="6.5" style="163" customWidth="1"/>
    <col min="6467" max="6471" width="3.75" style="163" customWidth="1"/>
    <col min="6472" max="6472" width="4" style="163" customWidth="1"/>
    <col min="6473" max="6473" width="2.875" style="163" customWidth="1"/>
    <col min="6474" max="6474" width="3.625" style="163" customWidth="1"/>
    <col min="6475" max="6656" width="9" style="163"/>
    <col min="6657" max="6657" width="1" style="163" customWidth="1"/>
    <col min="6658" max="6658" width="4.625" style="163" customWidth="1"/>
    <col min="6659" max="6659" width="2.125" style="163" customWidth="1"/>
    <col min="6660" max="6660" width="6.5" style="163" customWidth="1"/>
    <col min="6661" max="6661" width="1.875" style="163" customWidth="1"/>
    <col min="6662" max="6662" width="7.625" style="163" customWidth="1"/>
    <col min="6663" max="6663" width="4.625" style="163" customWidth="1"/>
    <col min="6664" max="6664" width="10.625" style="163" customWidth="1"/>
    <col min="6665" max="6665" width="7.625" style="163" customWidth="1"/>
    <col min="6666" max="6666" width="3.375" style="163" customWidth="1"/>
    <col min="6667" max="6667" width="12.625" style="163" customWidth="1"/>
    <col min="6668" max="6668" width="13.25" style="163" customWidth="1"/>
    <col min="6669" max="6670" width="8.5" style="163" customWidth="1"/>
    <col min="6671" max="6673" width="5.875" style="163" customWidth="1"/>
    <col min="6674" max="6674" width="1.375" style="163" customWidth="1"/>
    <col min="6675" max="6676" width="18.125" style="163" customWidth="1"/>
    <col min="6677" max="6684" width="5.625" style="163" customWidth="1"/>
    <col min="6685" max="6713" width="3.75" style="163" customWidth="1"/>
    <col min="6714" max="6721" width="4.75" style="163" customWidth="1"/>
    <col min="6722" max="6722" width="6.5" style="163" customWidth="1"/>
    <col min="6723" max="6727" width="3.75" style="163" customWidth="1"/>
    <col min="6728" max="6728" width="4" style="163" customWidth="1"/>
    <col min="6729" max="6729" width="2.875" style="163" customWidth="1"/>
    <col min="6730" max="6730" width="3.625" style="163" customWidth="1"/>
    <col min="6731" max="6912" width="9" style="163"/>
    <col min="6913" max="6913" width="1" style="163" customWidth="1"/>
    <col min="6914" max="6914" width="4.625" style="163" customWidth="1"/>
    <col min="6915" max="6915" width="2.125" style="163" customWidth="1"/>
    <col min="6916" max="6916" width="6.5" style="163" customWidth="1"/>
    <col min="6917" max="6917" width="1.875" style="163" customWidth="1"/>
    <col min="6918" max="6918" width="7.625" style="163" customWidth="1"/>
    <col min="6919" max="6919" width="4.625" style="163" customWidth="1"/>
    <col min="6920" max="6920" width="10.625" style="163" customWidth="1"/>
    <col min="6921" max="6921" width="7.625" style="163" customWidth="1"/>
    <col min="6922" max="6922" width="3.375" style="163" customWidth="1"/>
    <col min="6923" max="6923" width="12.625" style="163" customWidth="1"/>
    <col min="6924" max="6924" width="13.25" style="163" customWidth="1"/>
    <col min="6925" max="6926" width="8.5" style="163" customWidth="1"/>
    <col min="6927" max="6929" width="5.875" style="163" customWidth="1"/>
    <col min="6930" max="6930" width="1.375" style="163" customWidth="1"/>
    <col min="6931" max="6932" width="18.125" style="163" customWidth="1"/>
    <col min="6933" max="6940" width="5.625" style="163" customWidth="1"/>
    <col min="6941" max="6969" width="3.75" style="163" customWidth="1"/>
    <col min="6970" max="6977" width="4.75" style="163" customWidth="1"/>
    <col min="6978" max="6978" width="6.5" style="163" customWidth="1"/>
    <col min="6979" max="6983" width="3.75" style="163" customWidth="1"/>
    <col min="6984" max="6984" width="4" style="163" customWidth="1"/>
    <col min="6985" max="6985" width="2.875" style="163" customWidth="1"/>
    <col min="6986" max="6986" width="3.625" style="163" customWidth="1"/>
    <col min="6987" max="7168" width="9" style="163"/>
    <col min="7169" max="7169" width="1" style="163" customWidth="1"/>
    <col min="7170" max="7170" width="4.625" style="163" customWidth="1"/>
    <col min="7171" max="7171" width="2.125" style="163" customWidth="1"/>
    <col min="7172" max="7172" width="6.5" style="163" customWidth="1"/>
    <col min="7173" max="7173" width="1.875" style="163" customWidth="1"/>
    <col min="7174" max="7174" width="7.625" style="163" customWidth="1"/>
    <col min="7175" max="7175" width="4.625" style="163" customWidth="1"/>
    <col min="7176" max="7176" width="10.625" style="163" customWidth="1"/>
    <col min="7177" max="7177" width="7.625" style="163" customWidth="1"/>
    <col min="7178" max="7178" width="3.375" style="163" customWidth="1"/>
    <col min="7179" max="7179" width="12.625" style="163" customWidth="1"/>
    <col min="7180" max="7180" width="13.25" style="163" customWidth="1"/>
    <col min="7181" max="7182" width="8.5" style="163" customWidth="1"/>
    <col min="7183" max="7185" width="5.875" style="163" customWidth="1"/>
    <col min="7186" max="7186" width="1.375" style="163" customWidth="1"/>
    <col min="7187" max="7188" width="18.125" style="163" customWidth="1"/>
    <col min="7189" max="7196" width="5.625" style="163" customWidth="1"/>
    <col min="7197" max="7225" width="3.75" style="163" customWidth="1"/>
    <col min="7226" max="7233" width="4.75" style="163" customWidth="1"/>
    <col min="7234" max="7234" width="6.5" style="163" customWidth="1"/>
    <col min="7235" max="7239" width="3.75" style="163" customWidth="1"/>
    <col min="7240" max="7240" width="4" style="163" customWidth="1"/>
    <col min="7241" max="7241" width="2.875" style="163" customWidth="1"/>
    <col min="7242" max="7242" width="3.625" style="163" customWidth="1"/>
    <col min="7243" max="7424" width="9" style="163"/>
    <col min="7425" max="7425" width="1" style="163" customWidth="1"/>
    <col min="7426" max="7426" width="4.625" style="163" customWidth="1"/>
    <col min="7427" max="7427" width="2.125" style="163" customWidth="1"/>
    <col min="7428" max="7428" width="6.5" style="163" customWidth="1"/>
    <col min="7429" max="7429" width="1.875" style="163" customWidth="1"/>
    <col min="7430" max="7430" width="7.625" style="163" customWidth="1"/>
    <col min="7431" max="7431" width="4.625" style="163" customWidth="1"/>
    <col min="7432" max="7432" width="10.625" style="163" customWidth="1"/>
    <col min="7433" max="7433" width="7.625" style="163" customWidth="1"/>
    <col min="7434" max="7434" width="3.375" style="163" customWidth="1"/>
    <col min="7435" max="7435" width="12.625" style="163" customWidth="1"/>
    <col min="7436" max="7436" width="13.25" style="163" customWidth="1"/>
    <col min="7437" max="7438" width="8.5" style="163" customWidth="1"/>
    <col min="7439" max="7441" width="5.875" style="163" customWidth="1"/>
    <col min="7442" max="7442" width="1.375" style="163" customWidth="1"/>
    <col min="7443" max="7444" width="18.125" style="163" customWidth="1"/>
    <col min="7445" max="7452" width="5.625" style="163" customWidth="1"/>
    <col min="7453" max="7481" width="3.75" style="163" customWidth="1"/>
    <col min="7482" max="7489" width="4.75" style="163" customWidth="1"/>
    <col min="7490" max="7490" width="6.5" style="163" customWidth="1"/>
    <col min="7491" max="7495" width="3.75" style="163" customWidth="1"/>
    <col min="7496" max="7496" width="4" style="163" customWidth="1"/>
    <col min="7497" max="7497" width="2.875" style="163" customWidth="1"/>
    <col min="7498" max="7498" width="3.625" style="163" customWidth="1"/>
    <col min="7499" max="7680" width="9" style="163"/>
    <col min="7681" max="7681" width="1" style="163" customWidth="1"/>
    <col min="7682" max="7682" width="4.625" style="163" customWidth="1"/>
    <col min="7683" max="7683" width="2.125" style="163" customWidth="1"/>
    <col min="7684" max="7684" width="6.5" style="163" customWidth="1"/>
    <col min="7685" max="7685" width="1.875" style="163" customWidth="1"/>
    <col min="7686" max="7686" width="7.625" style="163" customWidth="1"/>
    <col min="7687" max="7687" width="4.625" style="163" customWidth="1"/>
    <col min="7688" max="7688" width="10.625" style="163" customWidth="1"/>
    <col min="7689" max="7689" width="7.625" style="163" customWidth="1"/>
    <col min="7690" max="7690" width="3.375" style="163" customWidth="1"/>
    <col min="7691" max="7691" width="12.625" style="163" customWidth="1"/>
    <col min="7692" max="7692" width="13.25" style="163" customWidth="1"/>
    <col min="7693" max="7694" width="8.5" style="163" customWidth="1"/>
    <col min="7695" max="7697" width="5.875" style="163" customWidth="1"/>
    <col min="7698" max="7698" width="1.375" style="163" customWidth="1"/>
    <col min="7699" max="7700" width="18.125" style="163" customWidth="1"/>
    <col min="7701" max="7708" width="5.625" style="163" customWidth="1"/>
    <col min="7709" max="7737" width="3.75" style="163" customWidth="1"/>
    <col min="7738" max="7745" width="4.75" style="163" customWidth="1"/>
    <col min="7746" max="7746" width="6.5" style="163" customWidth="1"/>
    <col min="7747" max="7751" width="3.75" style="163" customWidth="1"/>
    <col min="7752" max="7752" width="4" style="163" customWidth="1"/>
    <col min="7753" max="7753" width="2.875" style="163" customWidth="1"/>
    <col min="7754" max="7754" width="3.625" style="163" customWidth="1"/>
    <col min="7755" max="7936" width="9" style="163"/>
    <col min="7937" max="7937" width="1" style="163" customWidth="1"/>
    <col min="7938" max="7938" width="4.625" style="163" customWidth="1"/>
    <col min="7939" max="7939" width="2.125" style="163" customWidth="1"/>
    <col min="7940" max="7940" width="6.5" style="163" customWidth="1"/>
    <col min="7941" max="7941" width="1.875" style="163" customWidth="1"/>
    <col min="7942" max="7942" width="7.625" style="163" customWidth="1"/>
    <col min="7943" max="7943" width="4.625" style="163" customWidth="1"/>
    <col min="7944" max="7944" width="10.625" style="163" customWidth="1"/>
    <col min="7945" max="7945" width="7.625" style="163" customWidth="1"/>
    <col min="7946" max="7946" width="3.375" style="163" customWidth="1"/>
    <col min="7947" max="7947" width="12.625" style="163" customWidth="1"/>
    <col min="7948" max="7948" width="13.25" style="163" customWidth="1"/>
    <col min="7949" max="7950" width="8.5" style="163" customWidth="1"/>
    <col min="7951" max="7953" width="5.875" style="163" customWidth="1"/>
    <col min="7954" max="7954" width="1.375" style="163" customWidth="1"/>
    <col min="7955" max="7956" width="18.125" style="163" customWidth="1"/>
    <col min="7957" max="7964" width="5.625" style="163" customWidth="1"/>
    <col min="7965" max="7993" width="3.75" style="163" customWidth="1"/>
    <col min="7994" max="8001" width="4.75" style="163" customWidth="1"/>
    <col min="8002" max="8002" width="6.5" style="163" customWidth="1"/>
    <col min="8003" max="8007" width="3.75" style="163" customWidth="1"/>
    <col min="8008" max="8008" width="4" style="163" customWidth="1"/>
    <col min="8009" max="8009" width="2.875" style="163" customWidth="1"/>
    <col min="8010" max="8010" width="3.625" style="163" customWidth="1"/>
    <col min="8011" max="8192" width="9" style="163"/>
    <col min="8193" max="8193" width="1" style="163" customWidth="1"/>
    <col min="8194" max="8194" width="4.625" style="163" customWidth="1"/>
    <col min="8195" max="8195" width="2.125" style="163" customWidth="1"/>
    <col min="8196" max="8196" width="6.5" style="163" customWidth="1"/>
    <col min="8197" max="8197" width="1.875" style="163" customWidth="1"/>
    <col min="8198" max="8198" width="7.625" style="163" customWidth="1"/>
    <col min="8199" max="8199" width="4.625" style="163" customWidth="1"/>
    <col min="8200" max="8200" width="10.625" style="163" customWidth="1"/>
    <col min="8201" max="8201" width="7.625" style="163" customWidth="1"/>
    <col min="8202" max="8202" width="3.375" style="163" customWidth="1"/>
    <col min="8203" max="8203" width="12.625" style="163" customWidth="1"/>
    <col min="8204" max="8204" width="13.25" style="163" customWidth="1"/>
    <col min="8205" max="8206" width="8.5" style="163" customWidth="1"/>
    <col min="8207" max="8209" width="5.875" style="163" customWidth="1"/>
    <col min="8210" max="8210" width="1.375" style="163" customWidth="1"/>
    <col min="8211" max="8212" width="18.125" style="163" customWidth="1"/>
    <col min="8213" max="8220" width="5.625" style="163" customWidth="1"/>
    <col min="8221" max="8249" width="3.75" style="163" customWidth="1"/>
    <col min="8250" max="8257" width="4.75" style="163" customWidth="1"/>
    <col min="8258" max="8258" width="6.5" style="163" customWidth="1"/>
    <col min="8259" max="8263" width="3.75" style="163" customWidth="1"/>
    <col min="8264" max="8264" width="4" style="163" customWidth="1"/>
    <col min="8265" max="8265" width="2.875" style="163" customWidth="1"/>
    <col min="8266" max="8266" width="3.625" style="163" customWidth="1"/>
    <col min="8267" max="8448" width="9" style="163"/>
    <col min="8449" max="8449" width="1" style="163" customWidth="1"/>
    <col min="8450" max="8450" width="4.625" style="163" customWidth="1"/>
    <col min="8451" max="8451" width="2.125" style="163" customWidth="1"/>
    <col min="8452" max="8452" width="6.5" style="163" customWidth="1"/>
    <col min="8453" max="8453" width="1.875" style="163" customWidth="1"/>
    <col min="8454" max="8454" width="7.625" style="163" customWidth="1"/>
    <col min="8455" max="8455" width="4.625" style="163" customWidth="1"/>
    <col min="8456" max="8456" width="10.625" style="163" customWidth="1"/>
    <col min="8457" max="8457" width="7.625" style="163" customWidth="1"/>
    <col min="8458" max="8458" width="3.375" style="163" customWidth="1"/>
    <col min="8459" max="8459" width="12.625" style="163" customWidth="1"/>
    <col min="8460" max="8460" width="13.25" style="163" customWidth="1"/>
    <col min="8461" max="8462" width="8.5" style="163" customWidth="1"/>
    <col min="8463" max="8465" width="5.875" style="163" customWidth="1"/>
    <col min="8466" max="8466" width="1.375" style="163" customWidth="1"/>
    <col min="8467" max="8468" width="18.125" style="163" customWidth="1"/>
    <col min="8469" max="8476" width="5.625" style="163" customWidth="1"/>
    <col min="8477" max="8505" width="3.75" style="163" customWidth="1"/>
    <col min="8506" max="8513" width="4.75" style="163" customWidth="1"/>
    <col min="8514" max="8514" width="6.5" style="163" customWidth="1"/>
    <col min="8515" max="8519" width="3.75" style="163" customWidth="1"/>
    <col min="8520" max="8520" width="4" style="163" customWidth="1"/>
    <col min="8521" max="8521" width="2.875" style="163" customWidth="1"/>
    <col min="8522" max="8522" width="3.625" style="163" customWidth="1"/>
    <col min="8523" max="8704" width="9" style="163"/>
    <col min="8705" max="8705" width="1" style="163" customWidth="1"/>
    <col min="8706" max="8706" width="4.625" style="163" customWidth="1"/>
    <col min="8707" max="8707" width="2.125" style="163" customWidth="1"/>
    <col min="8708" max="8708" width="6.5" style="163" customWidth="1"/>
    <col min="8709" max="8709" width="1.875" style="163" customWidth="1"/>
    <col min="8710" max="8710" width="7.625" style="163" customWidth="1"/>
    <col min="8711" max="8711" width="4.625" style="163" customWidth="1"/>
    <col min="8712" max="8712" width="10.625" style="163" customWidth="1"/>
    <col min="8713" max="8713" width="7.625" style="163" customWidth="1"/>
    <col min="8714" max="8714" width="3.375" style="163" customWidth="1"/>
    <col min="8715" max="8715" width="12.625" style="163" customWidth="1"/>
    <col min="8716" max="8716" width="13.25" style="163" customWidth="1"/>
    <col min="8717" max="8718" width="8.5" style="163" customWidth="1"/>
    <col min="8719" max="8721" width="5.875" style="163" customWidth="1"/>
    <col min="8722" max="8722" width="1.375" style="163" customWidth="1"/>
    <col min="8723" max="8724" width="18.125" style="163" customWidth="1"/>
    <col min="8725" max="8732" width="5.625" style="163" customWidth="1"/>
    <col min="8733" max="8761" width="3.75" style="163" customWidth="1"/>
    <col min="8762" max="8769" width="4.75" style="163" customWidth="1"/>
    <col min="8770" max="8770" width="6.5" style="163" customWidth="1"/>
    <col min="8771" max="8775" width="3.75" style="163" customWidth="1"/>
    <col min="8776" max="8776" width="4" style="163" customWidth="1"/>
    <col min="8777" max="8777" width="2.875" style="163" customWidth="1"/>
    <col min="8778" max="8778" width="3.625" style="163" customWidth="1"/>
    <col min="8779" max="8960" width="9" style="163"/>
    <col min="8961" max="8961" width="1" style="163" customWidth="1"/>
    <col min="8962" max="8962" width="4.625" style="163" customWidth="1"/>
    <col min="8963" max="8963" width="2.125" style="163" customWidth="1"/>
    <col min="8964" max="8964" width="6.5" style="163" customWidth="1"/>
    <col min="8965" max="8965" width="1.875" style="163" customWidth="1"/>
    <col min="8966" max="8966" width="7.625" style="163" customWidth="1"/>
    <col min="8967" max="8967" width="4.625" style="163" customWidth="1"/>
    <col min="8968" max="8968" width="10.625" style="163" customWidth="1"/>
    <col min="8969" max="8969" width="7.625" style="163" customWidth="1"/>
    <col min="8970" max="8970" width="3.375" style="163" customWidth="1"/>
    <col min="8971" max="8971" width="12.625" style="163" customWidth="1"/>
    <col min="8972" max="8972" width="13.25" style="163" customWidth="1"/>
    <col min="8973" max="8974" width="8.5" style="163" customWidth="1"/>
    <col min="8975" max="8977" width="5.875" style="163" customWidth="1"/>
    <col min="8978" max="8978" width="1.375" style="163" customWidth="1"/>
    <col min="8979" max="8980" width="18.125" style="163" customWidth="1"/>
    <col min="8981" max="8988" width="5.625" style="163" customWidth="1"/>
    <col min="8989" max="9017" width="3.75" style="163" customWidth="1"/>
    <col min="9018" max="9025" width="4.75" style="163" customWidth="1"/>
    <col min="9026" max="9026" width="6.5" style="163" customWidth="1"/>
    <col min="9027" max="9031" width="3.75" style="163" customWidth="1"/>
    <col min="9032" max="9032" width="4" style="163" customWidth="1"/>
    <col min="9033" max="9033" width="2.875" style="163" customWidth="1"/>
    <col min="9034" max="9034" width="3.625" style="163" customWidth="1"/>
    <col min="9035" max="9216" width="9" style="163"/>
    <col min="9217" max="9217" width="1" style="163" customWidth="1"/>
    <col min="9218" max="9218" width="4.625" style="163" customWidth="1"/>
    <col min="9219" max="9219" width="2.125" style="163" customWidth="1"/>
    <col min="9220" max="9220" width="6.5" style="163" customWidth="1"/>
    <col min="9221" max="9221" width="1.875" style="163" customWidth="1"/>
    <col min="9222" max="9222" width="7.625" style="163" customWidth="1"/>
    <col min="9223" max="9223" width="4.625" style="163" customWidth="1"/>
    <col min="9224" max="9224" width="10.625" style="163" customWidth="1"/>
    <col min="9225" max="9225" width="7.625" style="163" customWidth="1"/>
    <col min="9226" max="9226" width="3.375" style="163" customWidth="1"/>
    <col min="9227" max="9227" width="12.625" style="163" customWidth="1"/>
    <col min="9228" max="9228" width="13.25" style="163" customWidth="1"/>
    <col min="9229" max="9230" width="8.5" style="163" customWidth="1"/>
    <col min="9231" max="9233" width="5.875" style="163" customWidth="1"/>
    <col min="9234" max="9234" width="1.375" style="163" customWidth="1"/>
    <col min="9235" max="9236" width="18.125" style="163" customWidth="1"/>
    <col min="9237" max="9244" width="5.625" style="163" customWidth="1"/>
    <col min="9245" max="9273" width="3.75" style="163" customWidth="1"/>
    <col min="9274" max="9281" width="4.75" style="163" customWidth="1"/>
    <col min="9282" max="9282" width="6.5" style="163" customWidth="1"/>
    <col min="9283" max="9287" width="3.75" style="163" customWidth="1"/>
    <col min="9288" max="9288" width="4" style="163" customWidth="1"/>
    <col min="9289" max="9289" width="2.875" style="163" customWidth="1"/>
    <col min="9290" max="9290" width="3.625" style="163" customWidth="1"/>
    <col min="9291" max="9472" width="9" style="163"/>
    <col min="9473" max="9473" width="1" style="163" customWidth="1"/>
    <col min="9474" max="9474" width="4.625" style="163" customWidth="1"/>
    <col min="9475" max="9475" width="2.125" style="163" customWidth="1"/>
    <col min="9476" max="9476" width="6.5" style="163" customWidth="1"/>
    <col min="9477" max="9477" width="1.875" style="163" customWidth="1"/>
    <col min="9478" max="9478" width="7.625" style="163" customWidth="1"/>
    <col min="9479" max="9479" width="4.625" style="163" customWidth="1"/>
    <col min="9480" max="9480" width="10.625" style="163" customWidth="1"/>
    <col min="9481" max="9481" width="7.625" style="163" customWidth="1"/>
    <col min="9482" max="9482" width="3.375" style="163" customWidth="1"/>
    <col min="9483" max="9483" width="12.625" style="163" customWidth="1"/>
    <col min="9484" max="9484" width="13.25" style="163" customWidth="1"/>
    <col min="9485" max="9486" width="8.5" style="163" customWidth="1"/>
    <col min="9487" max="9489" width="5.875" style="163" customWidth="1"/>
    <col min="9490" max="9490" width="1.375" style="163" customWidth="1"/>
    <col min="9491" max="9492" width="18.125" style="163" customWidth="1"/>
    <col min="9493" max="9500" width="5.625" style="163" customWidth="1"/>
    <col min="9501" max="9529" width="3.75" style="163" customWidth="1"/>
    <col min="9530" max="9537" width="4.75" style="163" customWidth="1"/>
    <col min="9538" max="9538" width="6.5" style="163" customWidth="1"/>
    <col min="9539" max="9543" width="3.75" style="163" customWidth="1"/>
    <col min="9544" max="9544" width="4" style="163" customWidth="1"/>
    <col min="9545" max="9545" width="2.875" style="163" customWidth="1"/>
    <col min="9546" max="9546" width="3.625" style="163" customWidth="1"/>
    <col min="9547" max="9728" width="9" style="163"/>
    <col min="9729" max="9729" width="1" style="163" customWidth="1"/>
    <col min="9730" max="9730" width="4.625" style="163" customWidth="1"/>
    <col min="9731" max="9731" width="2.125" style="163" customWidth="1"/>
    <col min="9732" max="9732" width="6.5" style="163" customWidth="1"/>
    <col min="9733" max="9733" width="1.875" style="163" customWidth="1"/>
    <col min="9734" max="9734" width="7.625" style="163" customWidth="1"/>
    <col min="9735" max="9735" width="4.625" style="163" customWidth="1"/>
    <col min="9736" max="9736" width="10.625" style="163" customWidth="1"/>
    <col min="9737" max="9737" width="7.625" style="163" customWidth="1"/>
    <col min="9738" max="9738" width="3.375" style="163" customWidth="1"/>
    <col min="9739" max="9739" width="12.625" style="163" customWidth="1"/>
    <col min="9740" max="9740" width="13.25" style="163" customWidth="1"/>
    <col min="9741" max="9742" width="8.5" style="163" customWidth="1"/>
    <col min="9743" max="9745" width="5.875" style="163" customWidth="1"/>
    <col min="9746" max="9746" width="1.375" style="163" customWidth="1"/>
    <col min="9747" max="9748" width="18.125" style="163" customWidth="1"/>
    <col min="9749" max="9756" width="5.625" style="163" customWidth="1"/>
    <col min="9757" max="9785" width="3.75" style="163" customWidth="1"/>
    <col min="9786" max="9793" width="4.75" style="163" customWidth="1"/>
    <col min="9794" max="9794" width="6.5" style="163" customWidth="1"/>
    <col min="9795" max="9799" width="3.75" style="163" customWidth="1"/>
    <col min="9800" max="9800" width="4" style="163" customWidth="1"/>
    <col min="9801" max="9801" width="2.875" style="163" customWidth="1"/>
    <col min="9802" max="9802" width="3.625" style="163" customWidth="1"/>
    <col min="9803" max="9984" width="9" style="163"/>
    <col min="9985" max="9985" width="1" style="163" customWidth="1"/>
    <col min="9986" max="9986" width="4.625" style="163" customWidth="1"/>
    <col min="9987" max="9987" width="2.125" style="163" customWidth="1"/>
    <col min="9988" max="9988" width="6.5" style="163" customWidth="1"/>
    <col min="9989" max="9989" width="1.875" style="163" customWidth="1"/>
    <col min="9990" max="9990" width="7.625" style="163" customWidth="1"/>
    <col min="9991" max="9991" width="4.625" style="163" customWidth="1"/>
    <col min="9992" max="9992" width="10.625" style="163" customWidth="1"/>
    <col min="9993" max="9993" width="7.625" style="163" customWidth="1"/>
    <col min="9994" max="9994" width="3.375" style="163" customWidth="1"/>
    <col min="9995" max="9995" width="12.625" style="163" customWidth="1"/>
    <col min="9996" max="9996" width="13.25" style="163" customWidth="1"/>
    <col min="9997" max="9998" width="8.5" style="163" customWidth="1"/>
    <col min="9999" max="10001" width="5.875" style="163" customWidth="1"/>
    <col min="10002" max="10002" width="1.375" style="163" customWidth="1"/>
    <col min="10003" max="10004" width="18.125" style="163" customWidth="1"/>
    <col min="10005" max="10012" width="5.625" style="163" customWidth="1"/>
    <col min="10013" max="10041" width="3.75" style="163" customWidth="1"/>
    <col min="10042" max="10049" width="4.75" style="163" customWidth="1"/>
    <col min="10050" max="10050" width="6.5" style="163" customWidth="1"/>
    <col min="10051" max="10055" width="3.75" style="163" customWidth="1"/>
    <col min="10056" max="10056" width="4" style="163" customWidth="1"/>
    <col min="10057" max="10057" width="2.875" style="163" customWidth="1"/>
    <col min="10058" max="10058" width="3.625" style="163" customWidth="1"/>
    <col min="10059" max="10240" width="9" style="163"/>
    <col min="10241" max="10241" width="1" style="163" customWidth="1"/>
    <col min="10242" max="10242" width="4.625" style="163" customWidth="1"/>
    <col min="10243" max="10243" width="2.125" style="163" customWidth="1"/>
    <col min="10244" max="10244" width="6.5" style="163" customWidth="1"/>
    <col min="10245" max="10245" width="1.875" style="163" customWidth="1"/>
    <col min="10246" max="10246" width="7.625" style="163" customWidth="1"/>
    <col min="10247" max="10247" width="4.625" style="163" customWidth="1"/>
    <col min="10248" max="10248" width="10.625" style="163" customWidth="1"/>
    <col min="10249" max="10249" width="7.625" style="163" customWidth="1"/>
    <col min="10250" max="10250" width="3.375" style="163" customWidth="1"/>
    <col min="10251" max="10251" width="12.625" style="163" customWidth="1"/>
    <col min="10252" max="10252" width="13.25" style="163" customWidth="1"/>
    <col min="10253" max="10254" width="8.5" style="163" customWidth="1"/>
    <col min="10255" max="10257" width="5.875" style="163" customWidth="1"/>
    <col min="10258" max="10258" width="1.375" style="163" customWidth="1"/>
    <col min="10259" max="10260" width="18.125" style="163" customWidth="1"/>
    <col min="10261" max="10268" width="5.625" style="163" customWidth="1"/>
    <col min="10269" max="10297" width="3.75" style="163" customWidth="1"/>
    <col min="10298" max="10305" width="4.75" style="163" customWidth="1"/>
    <col min="10306" max="10306" width="6.5" style="163" customWidth="1"/>
    <col min="10307" max="10311" width="3.75" style="163" customWidth="1"/>
    <col min="10312" max="10312" width="4" style="163" customWidth="1"/>
    <col min="10313" max="10313" width="2.875" style="163" customWidth="1"/>
    <col min="10314" max="10314" width="3.625" style="163" customWidth="1"/>
    <col min="10315" max="10496" width="9" style="163"/>
    <col min="10497" max="10497" width="1" style="163" customWidth="1"/>
    <col min="10498" max="10498" width="4.625" style="163" customWidth="1"/>
    <col min="10499" max="10499" width="2.125" style="163" customWidth="1"/>
    <col min="10500" max="10500" width="6.5" style="163" customWidth="1"/>
    <col min="10501" max="10501" width="1.875" style="163" customWidth="1"/>
    <col min="10502" max="10502" width="7.625" style="163" customWidth="1"/>
    <col min="10503" max="10503" width="4.625" style="163" customWidth="1"/>
    <col min="10504" max="10504" width="10.625" style="163" customWidth="1"/>
    <col min="10505" max="10505" width="7.625" style="163" customWidth="1"/>
    <col min="10506" max="10506" width="3.375" style="163" customWidth="1"/>
    <col min="10507" max="10507" width="12.625" style="163" customWidth="1"/>
    <col min="10508" max="10508" width="13.25" style="163" customWidth="1"/>
    <col min="10509" max="10510" width="8.5" style="163" customWidth="1"/>
    <col min="10511" max="10513" width="5.875" style="163" customWidth="1"/>
    <col min="10514" max="10514" width="1.375" style="163" customWidth="1"/>
    <col min="10515" max="10516" width="18.125" style="163" customWidth="1"/>
    <col min="10517" max="10524" width="5.625" style="163" customWidth="1"/>
    <col min="10525" max="10553" width="3.75" style="163" customWidth="1"/>
    <col min="10554" max="10561" width="4.75" style="163" customWidth="1"/>
    <col min="10562" max="10562" width="6.5" style="163" customWidth="1"/>
    <col min="10563" max="10567" width="3.75" style="163" customWidth="1"/>
    <col min="10568" max="10568" width="4" style="163" customWidth="1"/>
    <col min="10569" max="10569" width="2.875" style="163" customWidth="1"/>
    <col min="10570" max="10570" width="3.625" style="163" customWidth="1"/>
    <col min="10571" max="10752" width="9" style="163"/>
    <col min="10753" max="10753" width="1" style="163" customWidth="1"/>
    <col min="10754" max="10754" width="4.625" style="163" customWidth="1"/>
    <col min="10755" max="10755" width="2.125" style="163" customWidth="1"/>
    <col min="10756" max="10756" width="6.5" style="163" customWidth="1"/>
    <col min="10757" max="10757" width="1.875" style="163" customWidth="1"/>
    <col min="10758" max="10758" width="7.625" style="163" customWidth="1"/>
    <col min="10759" max="10759" width="4.625" style="163" customWidth="1"/>
    <col min="10760" max="10760" width="10.625" style="163" customWidth="1"/>
    <col min="10761" max="10761" width="7.625" style="163" customWidth="1"/>
    <col min="10762" max="10762" width="3.375" style="163" customWidth="1"/>
    <col min="10763" max="10763" width="12.625" style="163" customWidth="1"/>
    <col min="10764" max="10764" width="13.25" style="163" customWidth="1"/>
    <col min="10765" max="10766" width="8.5" style="163" customWidth="1"/>
    <col min="10767" max="10769" width="5.875" style="163" customWidth="1"/>
    <col min="10770" max="10770" width="1.375" style="163" customWidth="1"/>
    <col min="10771" max="10772" width="18.125" style="163" customWidth="1"/>
    <col min="10773" max="10780" width="5.625" style="163" customWidth="1"/>
    <col min="10781" max="10809" width="3.75" style="163" customWidth="1"/>
    <col min="10810" max="10817" width="4.75" style="163" customWidth="1"/>
    <col min="10818" max="10818" width="6.5" style="163" customWidth="1"/>
    <col min="10819" max="10823" width="3.75" style="163" customWidth="1"/>
    <col min="10824" max="10824" width="4" style="163" customWidth="1"/>
    <col min="10825" max="10825" width="2.875" style="163" customWidth="1"/>
    <col min="10826" max="10826" width="3.625" style="163" customWidth="1"/>
    <col min="10827" max="11008" width="9" style="163"/>
    <col min="11009" max="11009" width="1" style="163" customWidth="1"/>
    <col min="11010" max="11010" width="4.625" style="163" customWidth="1"/>
    <col min="11011" max="11011" width="2.125" style="163" customWidth="1"/>
    <col min="11012" max="11012" width="6.5" style="163" customWidth="1"/>
    <col min="11013" max="11013" width="1.875" style="163" customWidth="1"/>
    <col min="11014" max="11014" width="7.625" style="163" customWidth="1"/>
    <col min="11015" max="11015" width="4.625" style="163" customWidth="1"/>
    <col min="11016" max="11016" width="10.625" style="163" customWidth="1"/>
    <col min="11017" max="11017" width="7.625" style="163" customWidth="1"/>
    <col min="11018" max="11018" width="3.375" style="163" customWidth="1"/>
    <col min="11019" max="11019" width="12.625" style="163" customWidth="1"/>
    <col min="11020" max="11020" width="13.25" style="163" customWidth="1"/>
    <col min="11021" max="11022" width="8.5" style="163" customWidth="1"/>
    <col min="11023" max="11025" width="5.875" style="163" customWidth="1"/>
    <col min="11026" max="11026" width="1.375" style="163" customWidth="1"/>
    <col min="11027" max="11028" width="18.125" style="163" customWidth="1"/>
    <col min="11029" max="11036" width="5.625" style="163" customWidth="1"/>
    <col min="11037" max="11065" width="3.75" style="163" customWidth="1"/>
    <col min="11066" max="11073" width="4.75" style="163" customWidth="1"/>
    <col min="11074" max="11074" width="6.5" style="163" customWidth="1"/>
    <col min="11075" max="11079" width="3.75" style="163" customWidth="1"/>
    <col min="11080" max="11080" width="4" style="163" customWidth="1"/>
    <col min="11081" max="11081" width="2.875" style="163" customWidth="1"/>
    <col min="11082" max="11082" width="3.625" style="163" customWidth="1"/>
    <col min="11083" max="11264" width="9" style="163"/>
    <col min="11265" max="11265" width="1" style="163" customWidth="1"/>
    <col min="11266" max="11266" width="4.625" style="163" customWidth="1"/>
    <col min="11267" max="11267" width="2.125" style="163" customWidth="1"/>
    <col min="11268" max="11268" width="6.5" style="163" customWidth="1"/>
    <col min="11269" max="11269" width="1.875" style="163" customWidth="1"/>
    <col min="11270" max="11270" width="7.625" style="163" customWidth="1"/>
    <col min="11271" max="11271" width="4.625" style="163" customWidth="1"/>
    <col min="11272" max="11272" width="10.625" style="163" customWidth="1"/>
    <col min="11273" max="11273" width="7.625" style="163" customWidth="1"/>
    <col min="11274" max="11274" width="3.375" style="163" customWidth="1"/>
    <col min="11275" max="11275" width="12.625" style="163" customWidth="1"/>
    <col min="11276" max="11276" width="13.25" style="163" customWidth="1"/>
    <col min="11277" max="11278" width="8.5" style="163" customWidth="1"/>
    <col min="11279" max="11281" width="5.875" style="163" customWidth="1"/>
    <col min="11282" max="11282" width="1.375" style="163" customWidth="1"/>
    <col min="11283" max="11284" width="18.125" style="163" customWidth="1"/>
    <col min="11285" max="11292" width="5.625" style="163" customWidth="1"/>
    <col min="11293" max="11321" width="3.75" style="163" customWidth="1"/>
    <col min="11322" max="11329" width="4.75" style="163" customWidth="1"/>
    <col min="11330" max="11330" width="6.5" style="163" customWidth="1"/>
    <col min="11331" max="11335" width="3.75" style="163" customWidth="1"/>
    <col min="11336" max="11336" width="4" style="163" customWidth="1"/>
    <col min="11337" max="11337" width="2.875" style="163" customWidth="1"/>
    <col min="11338" max="11338" width="3.625" style="163" customWidth="1"/>
    <col min="11339" max="11520" width="9" style="163"/>
    <col min="11521" max="11521" width="1" style="163" customWidth="1"/>
    <col min="11522" max="11522" width="4.625" style="163" customWidth="1"/>
    <col min="11523" max="11523" width="2.125" style="163" customWidth="1"/>
    <col min="11524" max="11524" width="6.5" style="163" customWidth="1"/>
    <col min="11525" max="11525" width="1.875" style="163" customWidth="1"/>
    <col min="11526" max="11526" width="7.625" style="163" customWidth="1"/>
    <col min="11527" max="11527" width="4.625" style="163" customWidth="1"/>
    <col min="11528" max="11528" width="10.625" style="163" customWidth="1"/>
    <col min="11529" max="11529" width="7.625" style="163" customWidth="1"/>
    <col min="11530" max="11530" width="3.375" style="163" customWidth="1"/>
    <col min="11531" max="11531" width="12.625" style="163" customWidth="1"/>
    <col min="11532" max="11532" width="13.25" style="163" customWidth="1"/>
    <col min="11533" max="11534" width="8.5" style="163" customWidth="1"/>
    <col min="11535" max="11537" width="5.875" style="163" customWidth="1"/>
    <col min="11538" max="11538" width="1.375" style="163" customWidth="1"/>
    <col min="11539" max="11540" width="18.125" style="163" customWidth="1"/>
    <col min="11541" max="11548" width="5.625" style="163" customWidth="1"/>
    <col min="11549" max="11577" width="3.75" style="163" customWidth="1"/>
    <col min="11578" max="11585" width="4.75" style="163" customWidth="1"/>
    <col min="11586" max="11586" width="6.5" style="163" customWidth="1"/>
    <col min="11587" max="11591" width="3.75" style="163" customWidth="1"/>
    <col min="11592" max="11592" width="4" style="163" customWidth="1"/>
    <col min="11593" max="11593" width="2.875" style="163" customWidth="1"/>
    <col min="11594" max="11594" width="3.625" style="163" customWidth="1"/>
    <col min="11595" max="11776" width="9" style="163"/>
    <col min="11777" max="11777" width="1" style="163" customWidth="1"/>
    <col min="11778" max="11778" width="4.625" style="163" customWidth="1"/>
    <col min="11779" max="11779" width="2.125" style="163" customWidth="1"/>
    <col min="11780" max="11780" width="6.5" style="163" customWidth="1"/>
    <col min="11781" max="11781" width="1.875" style="163" customWidth="1"/>
    <col min="11782" max="11782" width="7.625" style="163" customWidth="1"/>
    <col min="11783" max="11783" width="4.625" style="163" customWidth="1"/>
    <col min="11784" max="11784" width="10.625" style="163" customWidth="1"/>
    <col min="11785" max="11785" width="7.625" style="163" customWidth="1"/>
    <col min="11786" max="11786" width="3.375" style="163" customWidth="1"/>
    <col min="11787" max="11787" width="12.625" style="163" customWidth="1"/>
    <col min="11788" max="11788" width="13.25" style="163" customWidth="1"/>
    <col min="11789" max="11790" width="8.5" style="163" customWidth="1"/>
    <col min="11791" max="11793" width="5.875" style="163" customWidth="1"/>
    <col min="11794" max="11794" width="1.375" style="163" customWidth="1"/>
    <col min="11795" max="11796" width="18.125" style="163" customWidth="1"/>
    <col min="11797" max="11804" width="5.625" style="163" customWidth="1"/>
    <col min="11805" max="11833" width="3.75" style="163" customWidth="1"/>
    <col min="11834" max="11841" width="4.75" style="163" customWidth="1"/>
    <col min="11842" max="11842" width="6.5" style="163" customWidth="1"/>
    <col min="11843" max="11847" width="3.75" style="163" customWidth="1"/>
    <col min="11848" max="11848" width="4" style="163" customWidth="1"/>
    <col min="11849" max="11849" width="2.875" style="163" customWidth="1"/>
    <col min="11850" max="11850" width="3.625" style="163" customWidth="1"/>
    <col min="11851" max="12032" width="9" style="163"/>
    <col min="12033" max="12033" width="1" style="163" customWidth="1"/>
    <col min="12034" max="12034" width="4.625" style="163" customWidth="1"/>
    <col min="12035" max="12035" width="2.125" style="163" customWidth="1"/>
    <col min="12036" max="12036" width="6.5" style="163" customWidth="1"/>
    <col min="12037" max="12037" width="1.875" style="163" customWidth="1"/>
    <col min="12038" max="12038" width="7.625" style="163" customWidth="1"/>
    <col min="12039" max="12039" width="4.625" style="163" customWidth="1"/>
    <col min="12040" max="12040" width="10.625" style="163" customWidth="1"/>
    <col min="12041" max="12041" width="7.625" style="163" customWidth="1"/>
    <col min="12042" max="12042" width="3.375" style="163" customWidth="1"/>
    <col min="12043" max="12043" width="12.625" style="163" customWidth="1"/>
    <col min="12044" max="12044" width="13.25" style="163" customWidth="1"/>
    <col min="12045" max="12046" width="8.5" style="163" customWidth="1"/>
    <col min="12047" max="12049" width="5.875" style="163" customWidth="1"/>
    <col min="12050" max="12050" width="1.375" style="163" customWidth="1"/>
    <col min="12051" max="12052" width="18.125" style="163" customWidth="1"/>
    <col min="12053" max="12060" width="5.625" style="163" customWidth="1"/>
    <col min="12061" max="12089" width="3.75" style="163" customWidth="1"/>
    <col min="12090" max="12097" width="4.75" style="163" customWidth="1"/>
    <col min="12098" max="12098" width="6.5" style="163" customWidth="1"/>
    <col min="12099" max="12103" width="3.75" style="163" customWidth="1"/>
    <col min="12104" max="12104" width="4" style="163" customWidth="1"/>
    <col min="12105" max="12105" width="2.875" style="163" customWidth="1"/>
    <col min="12106" max="12106" width="3.625" style="163" customWidth="1"/>
    <col min="12107" max="12288" width="9" style="163"/>
    <col min="12289" max="12289" width="1" style="163" customWidth="1"/>
    <col min="12290" max="12290" width="4.625" style="163" customWidth="1"/>
    <col min="12291" max="12291" width="2.125" style="163" customWidth="1"/>
    <col min="12292" max="12292" width="6.5" style="163" customWidth="1"/>
    <col min="12293" max="12293" width="1.875" style="163" customWidth="1"/>
    <col min="12294" max="12294" width="7.625" style="163" customWidth="1"/>
    <col min="12295" max="12295" width="4.625" style="163" customWidth="1"/>
    <col min="12296" max="12296" width="10.625" style="163" customWidth="1"/>
    <col min="12297" max="12297" width="7.625" style="163" customWidth="1"/>
    <col min="12298" max="12298" width="3.375" style="163" customWidth="1"/>
    <col min="12299" max="12299" width="12.625" style="163" customWidth="1"/>
    <col min="12300" max="12300" width="13.25" style="163" customWidth="1"/>
    <col min="12301" max="12302" width="8.5" style="163" customWidth="1"/>
    <col min="12303" max="12305" width="5.875" style="163" customWidth="1"/>
    <col min="12306" max="12306" width="1.375" style="163" customWidth="1"/>
    <col min="12307" max="12308" width="18.125" style="163" customWidth="1"/>
    <col min="12309" max="12316" width="5.625" style="163" customWidth="1"/>
    <col min="12317" max="12345" width="3.75" style="163" customWidth="1"/>
    <col min="12346" max="12353" width="4.75" style="163" customWidth="1"/>
    <col min="12354" max="12354" width="6.5" style="163" customWidth="1"/>
    <col min="12355" max="12359" width="3.75" style="163" customWidth="1"/>
    <col min="12360" max="12360" width="4" style="163" customWidth="1"/>
    <col min="12361" max="12361" width="2.875" style="163" customWidth="1"/>
    <col min="12362" max="12362" width="3.625" style="163" customWidth="1"/>
    <col min="12363" max="12544" width="9" style="163"/>
    <col min="12545" max="12545" width="1" style="163" customWidth="1"/>
    <col min="12546" max="12546" width="4.625" style="163" customWidth="1"/>
    <col min="12547" max="12547" width="2.125" style="163" customWidth="1"/>
    <col min="12548" max="12548" width="6.5" style="163" customWidth="1"/>
    <col min="12549" max="12549" width="1.875" style="163" customWidth="1"/>
    <col min="12550" max="12550" width="7.625" style="163" customWidth="1"/>
    <col min="12551" max="12551" width="4.625" style="163" customWidth="1"/>
    <col min="12552" max="12552" width="10.625" style="163" customWidth="1"/>
    <col min="12553" max="12553" width="7.625" style="163" customWidth="1"/>
    <col min="12554" max="12554" width="3.375" style="163" customWidth="1"/>
    <col min="12555" max="12555" width="12.625" style="163" customWidth="1"/>
    <col min="12556" max="12556" width="13.25" style="163" customWidth="1"/>
    <col min="12557" max="12558" width="8.5" style="163" customWidth="1"/>
    <col min="12559" max="12561" width="5.875" style="163" customWidth="1"/>
    <col min="12562" max="12562" width="1.375" style="163" customWidth="1"/>
    <col min="12563" max="12564" width="18.125" style="163" customWidth="1"/>
    <col min="12565" max="12572" width="5.625" style="163" customWidth="1"/>
    <col min="12573" max="12601" width="3.75" style="163" customWidth="1"/>
    <col min="12602" max="12609" width="4.75" style="163" customWidth="1"/>
    <col min="12610" max="12610" width="6.5" style="163" customWidth="1"/>
    <col min="12611" max="12615" width="3.75" style="163" customWidth="1"/>
    <col min="12616" max="12616" width="4" style="163" customWidth="1"/>
    <col min="12617" max="12617" width="2.875" style="163" customWidth="1"/>
    <col min="12618" max="12618" width="3.625" style="163" customWidth="1"/>
    <col min="12619" max="12800" width="9" style="163"/>
    <col min="12801" max="12801" width="1" style="163" customWidth="1"/>
    <col min="12802" max="12802" width="4.625" style="163" customWidth="1"/>
    <col min="12803" max="12803" width="2.125" style="163" customWidth="1"/>
    <col min="12804" max="12804" width="6.5" style="163" customWidth="1"/>
    <col min="12805" max="12805" width="1.875" style="163" customWidth="1"/>
    <col min="12806" max="12806" width="7.625" style="163" customWidth="1"/>
    <col min="12807" max="12807" width="4.625" style="163" customWidth="1"/>
    <col min="12808" max="12808" width="10.625" style="163" customWidth="1"/>
    <col min="12809" max="12809" width="7.625" style="163" customWidth="1"/>
    <col min="12810" max="12810" width="3.375" style="163" customWidth="1"/>
    <col min="12811" max="12811" width="12.625" style="163" customWidth="1"/>
    <col min="12812" max="12812" width="13.25" style="163" customWidth="1"/>
    <col min="12813" max="12814" width="8.5" style="163" customWidth="1"/>
    <col min="12815" max="12817" width="5.875" style="163" customWidth="1"/>
    <col min="12818" max="12818" width="1.375" style="163" customWidth="1"/>
    <col min="12819" max="12820" width="18.125" style="163" customWidth="1"/>
    <col min="12821" max="12828" width="5.625" style="163" customWidth="1"/>
    <col min="12829" max="12857" width="3.75" style="163" customWidth="1"/>
    <col min="12858" max="12865" width="4.75" style="163" customWidth="1"/>
    <col min="12866" max="12866" width="6.5" style="163" customWidth="1"/>
    <col min="12867" max="12871" width="3.75" style="163" customWidth="1"/>
    <col min="12872" max="12872" width="4" style="163" customWidth="1"/>
    <col min="12873" max="12873" width="2.875" style="163" customWidth="1"/>
    <col min="12874" max="12874" width="3.625" style="163" customWidth="1"/>
    <col min="12875" max="13056" width="9" style="163"/>
    <col min="13057" max="13057" width="1" style="163" customWidth="1"/>
    <col min="13058" max="13058" width="4.625" style="163" customWidth="1"/>
    <col min="13059" max="13059" width="2.125" style="163" customWidth="1"/>
    <col min="13060" max="13060" width="6.5" style="163" customWidth="1"/>
    <col min="13061" max="13061" width="1.875" style="163" customWidth="1"/>
    <col min="13062" max="13062" width="7.625" style="163" customWidth="1"/>
    <col min="13063" max="13063" width="4.625" style="163" customWidth="1"/>
    <col min="13064" max="13064" width="10.625" style="163" customWidth="1"/>
    <col min="13065" max="13065" width="7.625" style="163" customWidth="1"/>
    <col min="13066" max="13066" width="3.375" style="163" customWidth="1"/>
    <col min="13067" max="13067" width="12.625" style="163" customWidth="1"/>
    <col min="13068" max="13068" width="13.25" style="163" customWidth="1"/>
    <col min="13069" max="13070" width="8.5" style="163" customWidth="1"/>
    <col min="13071" max="13073" width="5.875" style="163" customWidth="1"/>
    <col min="13074" max="13074" width="1.375" style="163" customWidth="1"/>
    <col min="13075" max="13076" width="18.125" style="163" customWidth="1"/>
    <col min="13077" max="13084" width="5.625" style="163" customWidth="1"/>
    <col min="13085" max="13113" width="3.75" style="163" customWidth="1"/>
    <col min="13114" max="13121" width="4.75" style="163" customWidth="1"/>
    <col min="13122" max="13122" width="6.5" style="163" customWidth="1"/>
    <col min="13123" max="13127" width="3.75" style="163" customWidth="1"/>
    <col min="13128" max="13128" width="4" style="163" customWidth="1"/>
    <col min="13129" max="13129" width="2.875" style="163" customWidth="1"/>
    <col min="13130" max="13130" width="3.625" style="163" customWidth="1"/>
    <col min="13131" max="13312" width="9" style="163"/>
    <col min="13313" max="13313" width="1" style="163" customWidth="1"/>
    <col min="13314" max="13314" width="4.625" style="163" customWidth="1"/>
    <col min="13315" max="13315" width="2.125" style="163" customWidth="1"/>
    <col min="13316" max="13316" width="6.5" style="163" customWidth="1"/>
    <col min="13317" max="13317" width="1.875" style="163" customWidth="1"/>
    <col min="13318" max="13318" width="7.625" style="163" customWidth="1"/>
    <col min="13319" max="13319" width="4.625" style="163" customWidth="1"/>
    <col min="13320" max="13320" width="10.625" style="163" customWidth="1"/>
    <col min="13321" max="13321" width="7.625" style="163" customWidth="1"/>
    <col min="13322" max="13322" width="3.375" style="163" customWidth="1"/>
    <col min="13323" max="13323" width="12.625" style="163" customWidth="1"/>
    <col min="13324" max="13324" width="13.25" style="163" customWidth="1"/>
    <col min="13325" max="13326" width="8.5" style="163" customWidth="1"/>
    <col min="13327" max="13329" width="5.875" style="163" customWidth="1"/>
    <col min="13330" max="13330" width="1.375" style="163" customWidth="1"/>
    <col min="13331" max="13332" width="18.125" style="163" customWidth="1"/>
    <col min="13333" max="13340" width="5.625" style="163" customWidth="1"/>
    <col min="13341" max="13369" width="3.75" style="163" customWidth="1"/>
    <col min="13370" max="13377" width="4.75" style="163" customWidth="1"/>
    <col min="13378" max="13378" width="6.5" style="163" customWidth="1"/>
    <col min="13379" max="13383" width="3.75" style="163" customWidth="1"/>
    <col min="13384" max="13384" width="4" style="163" customWidth="1"/>
    <col min="13385" max="13385" width="2.875" style="163" customWidth="1"/>
    <col min="13386" max="13386" width="3.625" style="163" customWidth="1"/>
    <col min="13387" max="13568" width="9" style="163"/>
    <col min="13569" max="13569" width="1" style="163" customWidth="1"/>
    <col min="13570" max="13570" width="4.625" style="163" customWidth="1"/>
    <col min="13571" max="13571" width="2.125" style="163" customWidth="1"/>
    <col min="13572" max="13572" width="6.5" style="163" customWidth="1"/>
    <col min="13573" max="13573" width="1.875" style="163" customWidth="1"/>
    <col min="13574" max="13574" width="7.625" style="163" customWidth="1"/>
    <col min="13575" max="13575" width="4.625" style="163" customWidth="1"/>
    <col min="13576" max="13576" width="10.625" style="163" customWidth="1"/>
    <col min="13577" max="13577" width="7.625" style="163" customWidth="1"/>
    <col min="13578" max="13578" width="3.375" style="163" customWidth="1"/>
    <col min="13579" max="13579" width="12.625" style="163" customWidth="1"/>
    <col min="13580" max="13580" width="13.25" style="163" customWidth="1"/>
    <col min="13581" max="13582" width="8.5" style="163" customWidth="1"/>
    <col min="13583" max="13585" width="5.875" style="163" customWidth="1"/>
    <col min="13586" max="13586" width="1.375" style="163" customWidth="1"/>
    <col min="13587" max="13588" width="18.125" style="163" customWidth="1"/>
    <col min="13589" max="13596" width="5.625" style="163" customWidth="1"/>
    <col min="13597" max="13625" width="3.75" style="163" customWidth="1"/>
    <col min="13626" max="13633" width="4.75" style="163" customWidth="1"/>
    <col min="13634" max="13634" width="6.5" style="163" customWidth="1"/>
    <col min="13635" max="13639" width="3.75" style="163" customWidth="1"/>
    <col min="13640" max="13640" width="4" style="163" customWidth="1"/>
    <col min="13641" max="13641" width="2.875" style="163" customWidth="1"/>
    <col min="13642" max="13642" width="3.625" style="163" customWidth="1"/>
    <col min="13643" max="13824" width="9" style="163"/>
    <col min="13825" max="13825" width="1" style="163" customWidth="1"/>
    <col min="13826" max="13826" width="4.625" style="163" customWidth="1"/>
    <col min="13827" max="13827" width="2.125" style="163" customWidth="1"/>
    <col min="13828" max="13828" width="6.5" style="163" customWidth="1"/>
    <col min="13829" max="13829" width="1.875" style="163" customWidth="1"/>
    <col min="13830" max="13830" width="7.625" style="163" customWidth="1"/>
    <col min="13831" max="13831" width="4.625" style="163" customWidth="1"/>
    <col min="13832" max="13832" width="10.625" style="163" customWidth="1"/>
    <col min="13833" max="13833" width="7.625" style="163" customWidth="1"/>
    <col min="13834" max="13834" width="3.375" style="163" customWidth="1"/>
    <col min="13835" max="13835" width="12.625" style="163" customWidth="1"/>
    <col min="13836" max="13836" width="13.25" style="163" customWidth="1"/>
    <col min="13837" max="13838" width="8.5" style="163" customWidth="1"/>
    <col min="13839" max="13841" width="5.875" style="163" customWidth="1"/>
    <col min="13842" max="13842" width="1.375" style="163" customWidth="1"/>
    <col min="13843" max="13844" width="18.125" style="163" customWidth="1"/>
    <col min="13845" max="13852" width="5.625" style="163" customWidth="1"/>
    <col min="13853" max="13881" width="3.75" style="163" customWidth="1"/>
    <col min="13882" max="13889" width="4.75" style="163" customWidth="1"/>
    <col min="13890" max="13890" width="6.5" style="163" customWidth="1"/>
    <col min="13891" max="13895" width="3.75" style="163" customWidth="1"/>
    <col min="13896" max="13896" width="4" style="163" customWidth="1"/>
    <col min="13897" max="13897" width="2.875" style="163" customWidth="1"/>
    <col min="13898" max="13898" width="3.625" style="163" customWidth="1"/>
    <col min="13899" max="14080" width="9" style="163"/>
    <col min="14081" max="14081" width="1" style="163" customWidth="1"/>
    <col min="14082" max="14082" width="4.625" style="163" customWidth="1"/>
    <col min="14083" max="14083" width="2.125" style="163" customWidth="1"/>
    <col min="14084" max="14084" width="6.5" style="163" customWidth="1"/>
    <col min="14085" max="14085" width="1.875" style="163" customWidth="1"/>
    <col min="14086" max="14086" width="7.625" style="163" customWidth="1"/>
    <col min="14087" max="14087" width="4.625" style="163" customWidth="1"/>
    <col min="14088" max="14088" width="10.625" style="163" customWidth="1"/>
    <col min="14089" max="14089" width="7.625" style="163" customWidth="1"/>
    <col min="14090" max="14090" width="3.375" style="163" customWidth="1"/>
    <col min="14091" max="14091" width="12.625" style="163" customWidth="1"/>
    <col min="14092" max="14092" width="13.25" style="163" customWidth="1"/>
    <col min="14093" max="14094" width="8.5" style="163" customWidth="1"/>
    <col min="14095" max="14097" width="5.875" style="163" customWidth="1"/>
    <col min="14098" max="14098" width="1.375" style="163" customWidth="1"/>
    <col min="14099" max="14100" width="18.125" style="163" customWidth="1"/>
    <col min="14101" max="14108" width="5.625" style="163" customWidth="1"/>
    <col min="14109" max="14137" width="3.75" style="163" customWidth="1"/>
    <col min="14138" max="14145" width="4.75" style="163" customWidth="1"/>
    <col min="14146" max="14146" width="6.5" style="163" customWidth="1"/>
    <col min="14147" max="14151" width="3.75" style="163" customWidth="1"/>
    <col min="14152" max="14152" width="4" style="163" customWidth="1"/>
    <col min="14153" max="14153" width="2.875" style="163" customWidth="1"/>
    <col min="14154" max="14154" width="3.625" style="163" customWidth="1"/>
    <col min="14155" max="14336" width="9" style="163"/>
    <col min="14337" max="14337" width="1" style="163" customWidth="1"/>
    <col min="14338" max="14338" width="4.625" style="163" customWidth="1"/>
    <col min="14339" max="14339" width="2.125" style="163" customWidth="1"/>
    <col min="14340" max="14340" width="6.5" style="163" customWidth="1"/>
    <col min="14341" max="14341" width="1.875" style="163" customWidth="1"/>
    <col min="14342" max="14342" width="7.625" style="163" customWidth="1"/>
    <col min="14343" max="14343" width="4.625" style="163" customWidth="1"/>
    <col min="14344" max="14344" width="10.625" style="163" customWidth="1"/>
    <col min="14345" max="14345" width="7.625" style="163" customWidth="1"/>
    <col min="14346" max="14346" width="3.375" style="163" customWidth="1"/>
    <col min="14347" max="14347" width="12.625" style="163" customWidth="1"/>
    <col min="14348" max="14348" width="13.25" style="163" customWidth="1"/>
    <col min="14349" max="14350" width="8.5" style="163" customWidth="1"/>
    <col min="14351" max="14353" width="5.875" style="163" customWidth="1"/>
    <col min="14354" max="14354" width="1.375" style="163" customWidth="1"/>
    <col min="14355" max="14356" width="18.125" style="163" customWidth="1"/>
    <col min="14357" max="14364" width="5.625" style="163" customWidth="1"/>
    <col min="14365" max="14393" width="3.75" style="163" customWidth="1"/>
    <col min="14394" max="14401" width="4.75" style="163" customWidth="1"/>
    <col min="14402" max="14402" width="6.5" style="163" customWidth="1"/>
    <col min="14403" max="14407" width="3.75" style="163" customWidth="1"/>
    <col min="14408" max="14408" width="4" style="163" customWidth="1"/>
    <col min="14409" max="14409" width="2.875" style="163" customWidth="1"/>
    <col min="14410" max="14410" width="3.625" style="163" customWidth="1"/>
    <col min="14411" max="14592" width="9" style="163"/>
    <col min="14593" max="14593" width="1" style="163" customWidth="1"/>
    <col min="14594" max="14594" width="4.625" style="163" customWidth="1"/>
    <col min="14595" max="14595" width="2.125" style="163" customWidth="1"/>
    <col min="14596" max="14596" width="6.5" style="163" customWidth="1"/>
    <col min="14597" max="14597" width="1.875" style="163" customWidth="1"/>
    <col min="14598" max="14598" width="7.625" style="163" customWidth="1"/>
    <col min="14599" max="14599" width="4.625" style="163" customWidth="1"/>
    <col min="14600" max="14600" width="10.625" style="163" customWidth="1"/>
    <col min="14601" max="14601" width="7.625" style="163" customWidth="1"/>
    <col min="14602" max="14602" width="3.375" style="163" customWidth="1"/>
    <col min="14603" max="14603" width="12.625" style="163" customWidth="1"/>
    <col min="14604" max="14604" width="13.25" style="163" customWidth="1"/>
    <col min="14605" max="14606" width="8.5" style="163" customWidth="1"/>
    <col min="14607" max="14609" width="5.875" style="163" customWidth="1"/>
    <col min="14610" max="14610" width="1.375" style="163" customWidth="1"/>
    <col min="14611" max="14612" width="18.125" style="163" customWidth="1"/>
    <col min="14613" max="14620" width="5.625" style="163" customWidth="1"/>
    <col min="14621" max="14649" width="3.75" style="163" customWidth="1"/>
    <col min="14650" max="14657" width="4.75" style="163" customWidth="1"/>
    <col min="14658" max="14658" width="6.5" style="163" customWidth="1"/>
    <col min="14659" max="14663" width="3.75" style="163" customWidth="1"/>
    <col min="14664" max="14664" width="4" style="163" customWidth="1"/>
    <col min="14665" max="14665" width="2.875" style="163" customWidth="1"/>
    <col min="14666" max="14666" width="3.625" style="163" customWidth="1"/>
    <col min="14667" max="14848" width="9" style="163"/>
    <col min="14849" max="14849" width="1" style="163" customWidth="1"/>
    <col min="14850" max="14850" width="4.625" style="163" customWidth="1"/>
    <col min="14851" max="14851" width="2.125" style="163" customWidth="1"/>
    <col min="14852" max="14852" width="6.5" style="163" customWidth="1"/>
    <col min="14853" max="14853" width="1.875" style="163" customWidth="1"/>
    <col min="14854" max="14854" width="7.625" style="163" customWidth="1"/>
    <col min="14855" max="14855" width="4.625" style="163" customWidth="1"/>
    <col min="14856" max="14856" width="10.625" style="163" customWidth="1"/>
    <col min="14857" max="14857" width="7.625" style="163" customWidth="1"/>
    <col min="14858" max="14858" width="3.375" style="163" customWidth="1"/>
    <col min="14859" max="14859" width="12.625" style="163" customWidth="1"/>
    <col min="14860" max="14860" width="13.25" style="163" customWidth="1"/>
    <col min="14861" max="14862" width="8.5" style="163" customWidth="1"/>
    <col min="14863" max="14865" width="5.875" style="163" customWidth="1"/>
    <col min="14866" max="14866" width="1.375" style="163" customWidth="1"/>
    <col min="14867" max="14868" width="18.125" style="163" customWidth="1"/>
    <col min="14869" max="14876" width="5.625" style="163" customWidth="1"/>
    <col min="14877" max="14905" width="3.75" style="163" customWidth="1"/>
    <col min="14906" max="14913" width="4.75" style="163" customWidth="1"/>
    <col min="14914" max="14914" width="6.5" style="163" customWidth="1"/>
    <col min="14915" max="14919" width="3.75" style="163" customWidth="1"/>
    <col min="14920" max="14920" width="4" style="163" customWidth="1"/>
    <col min="14921" max="14921" width="2.875" style="163" customWidth="1"/>
    <col min="14922" max="14922" width="3.625" style="163" customWidth="1"/>
    <col min="14923" max="15104" width="9" style="163"/>
    <col min="15105" max="15105" width="1" style="163" customWidth="1"/>
    <col min="15106" max="15106" width="4.625" style="163" customWidth="1"/>
    <col min="15107" max="15107" width="2.125" style="163" customWidth="1"/>
    <col min="15108" max="15108" width="6.5" style="163" customWidth="1"/>
    <col min="15109" max="15109" width="1.875" style="163" customWidth="1"/>
    <col min="15110" max="15110" width="7.625" style="163" customWidth="1"/>
    <col min="15111" max="15111" width="4.625" style="163" customWidth="1"/>
    <col min="15112" max="15112" width="10.625" style="163" customWidth="1"/>
    <col min="15113" max="15113" width="7.625" style="163" customWidth="1"/>
    <col min="15114" max="15114" width="3.375" style="163" customWidth="1"/>
    <col min="15115" max="15115" width="12.625" style="163" customWidth="1"/>
    <col min="15116" max="15116" width="13.25" style="163" customWidth="1"/>
    <col min="15117" max="15118" width="8.5" style="163" customWidth="1"/>
    <col min="15119" max="15121" width="5.875" style="163" customWidth="1"/>
    <col min="15122" max="15122" width="1.375" style="163" customWidth="1"/>
    <col min="15123" max="15124" width="18.125" style="163" customWidth="1"/>
    <col min="15125" max="15132" width="5.625" style="163" customWidth="1"/>
    <col min="15133" max="15161" width="3.75" style="163" customWidth="1"/>
    <col min="15162" max="15169" width="4.75" style="163" customWidth="1"/>
    <col min="15170" max="15170" width="6.5" style="163" customWidth="1"/>
    <col min="15171" max="15175" width="3.75" style="163" customWidth="1"/>
    <col min="15176" max="15176" width="4" style="163" customWidth="1"/>
    <col min="15177" max="15177" width="2.875" style="163" customWidth="1"/>
    <col min="15178" max="15178" width="3.625" style="163" customWidth="1"/>
    <col min="15179" max="15360" width="9" style="163"/>
    <col min="15361" max="15361" width="1" style="163" customWidth="1"/>
    <col min="15362" max="15362" width="4.625" style="163" customWidth="1"/>
    <col min="15363" max="15363" width="2.125" style="163" customWidth="1"/>
    <col min="15364" max="15364" width="6.5" style="163" customWidth="1"/>
    <col min="15365" max="15365" width="1.875" style="163" customWidth="1"/>
    <col min="15366" max="15366" width="7.625" style="163" customWidth="1"/>
    <col min="15367" max="15367" width="4.625" style="163" customWidth="1"/>
    <col min="15368" max="15368" width="10.625" style="163" customWidth="1"/>
    <col min="15369" max="15369" width="7.625" style="163" customWidth="1"/>
    <col min="15370" max="15370" width="3.375" style="163" customWidth="1"/>
    <col min="15371" max="15371" width="12.625" style="163" customWidth="1"/>
    <col min="15372" max="15372" width="13.25" style="163" customWidth="1"/>
    <col min="15373" max="15374" width="8.5" style="163" customWidth="1"/>
    <col min="15375" max="15377" width="5.875" style="163" customWidth="1"/>
    <col min="15378" max="15378" width="1.375" style="163" customWidth="1"/>
    <col min="15379" max="15380" width="18.125" style="163" customWidth="1"/>
    <col min="15381" max="15388" width="5.625" style="163" customWidth="1"/>
    <col min="15389" max="15417" width="3.75" style="163" customWidth="1"/>
    <col min="15418" max="15425" width="4.75" style="163" customWidth="1"/>
    <col min="15426" max="15426" width="6.5" style="163" customWidth="1"/>
    <col min="15427" max="15431" width="3.75" style="163" customWidth="1"/>
    <col min="15432" max="15432" width="4" style="163" customWidth="1"/>
    <col min="15433" max="15433" width="2.875" style="163" customWidth="1"/>
    <col min="15434" max="15434" width="3.625" style="163" customWidth="1"/>
    <col min="15435" max="15616" width="9" style="163"/>
    <col min="15617" max="15617" width="1" style="163" customWidth="1"/>
    <col min="15618" max="15618" width="4.625" style="163" customWidth="1"/>
    <col min="15619" max="15619" width="2.125" style="163" customWidth="1"/>
    <col min="15620" max="15620" width="6.5" style="163" customWidth="1"/>
    <col min="15621" max="15621" width="1.875" style="163" customWidth="1"/>
    <col min="15622" max="15622" width="7.625" style="163" customWidth="1"/>
    <col min="15623" max="15623" width="4.625" style="163" customWidth="1"/>
    <col min="15624" max="15624" width="10.625" style="163" customWidth="1"/>
    <col min="15625" max="15625" width="7.625" style="163" customWidth="1"/>
    <col min="15626" max="15626" width="3.375" style="163" customWidth="1"/>
    <col min="15627" max="15627" width="12.625" style="163" customWidth="1"/>
    <col min="15628" max="15628" width="13.25" style="163" customWidth="1"/>
    <col min="15629" max="15630" width="8.5" style="163" customWidth="1"/>
    <col min="15631" max="15633" width="5.875" style="163" customWidth="1"/>
    <col min="15634" max="15634" width="1.375" style="163" customWidth="1"/>
    <col min="15635" max="15636" width="18.125" style="163" customWidth="1"/>
    <col min="15637" max="15644" width="5.625" style="163" customWidth="1"/>
    <col min="15645" max="15673" width="3.75" style="163" customWidth="1"/>
    <col min="15674" max="15681" width="4.75" style="163" customWidth="1"/>
    <col min="15682" max="15682" width="6.5" style="163" customWidth="1"/>
    <col min="15683" max="15687" width="3.75" style="163" customWidth="1"/>
    <col min="15688" max="15688" width="4" style="163" customWidth="1"/>
    <col min="15689" max="15689" width="2.875" style="163" customWidth="1"/>
    <col min="15690" max="15690" width="3.625" style="163" customWidth="1"/>
    <col min="15691" max="15872" width="9" style="163"/>
    <col min="15873" max="15873" width="1" style="163" customWidth="1"/>
    <col min="15874" max="15874" width="4.625" style="163" customWidth="1"/>
    <col min="15875" max="15875" width="2.125" style="163" customWidth="1"/>
    <col min="15876" max="15876" width="6.5" style="163" customWidth="1"/>
    <col min="15877" max="15877" width="1.875" style="163" customWidth="1"/>
    <col min="15878" max="15878" width="7.625" style="163" customWidth="1"/>
    <col min="15879" max="15879" width="4.625" style="163" customWidth="1"/>
    <col min="15880" max="15880" width="10.625" style="163" customWidth="1"/>
    <col min="15881" max="15881" width="7.625" style="163" customWidth="1"/>
    <col min="15882" max="15882" width="3.375" style="163" customWidth="1"/>
    <col min="15883" max="15883" width="12.625" style="163" customWidth="1"/>
    <col min="15884" max="15884" width="13.25" style="163" customWidth="1"/>
    <col min="15885" max="15886" width="8.5" style="163" customWidth="1"/>
    <col min="15887" max="15889" width="5.875" style="163" customWidth="1"/>
    <col min="15890" max="15890" width="1.375" style="163" customWidth="1"/>
    <col min="15891" max="15892" width="18.125" style="163" customWidth="1"/>
    <col min="15893" max="15900" width="5.625" style="163" customWidth="1"/>
    <col min="15901" max="15929" width="3.75" style="163" customWidth="1"/>
    <col min="15930" max="15937" width="4.75" style="163" customWidth="1"/>
    <col min="15938" max="15938" width="6.5" style="163" customWidth="1"/>
    <col min="15939" max="15943" width="3.75" style="163" customWidth="1"/>
    <col min="15944" max="15944" width="4" style="163" customWidth="1"/>
    <col min="15945" max="15945" width="2.875" style="163" customWidth="1"/>
    <col min="15946" max="15946" width="3.625" style="163" customWidth="1"/>
    <col min="15947" max="16128" width="9" style="163"/>
    <col min="16129" max="16129" width="1" style="163" customWidth="1"/>
    <col min="16130" max="16130" width="4.625" style="163" customWidth="1"/>
    <col min="16131" max="16131" width="2.125" style="163" customWidth="1"/>
    <col min="16132" max="16132" width="6.5" style="163" customWidth="1"/>
    <col min="16133" max="16133" width="1.875" style="163" customWidth="1"/>
    <col min="16134" max="16134" width="7.625" style="163" customWidth="1"/>
    <col min="16135" max="16135" width="4.625" style="163" customWidth="1"/>
    <col min="16136" max="16136" width="10.625" style="163" customWidth="1"/>
    <col min="16137" max="16137" width="7.625" style="163" customWidth="1"/>
    <col min="16138" max="16138" width="3.375" style="163" customWidth="1"/>
    <col min="16139" max="16139" width="12.625" style="163" customWidth="1"/>
    <col min="16140" max="16140" width="13.25" style="163" customWidth="1"/>
    <col min="16141" max="16142" width="8.5" style="163" customWidth="1"/>
    <col min="16143" max="16145" width="5.875" style="163" customWidth="1"/>
    <col min="16146" max="16146" width="1.375" style="163" customWidth="1"/>
    <col min="16147" max="16148" width="18.125" style="163" customWidth="1"/>
    <col min="16149" max="16156" width="5.625" style="163" customWidth="1"/>
    <col min="16157" max="16185" width="3.75" style="163" customWidth="1"/>
    <col min="16186" max="16193" width="4.75" style="163" customWidth="1"/>
    <col min="16194" max="16194" width="6.5" style="163" customWidth="1"/>
    <col min="16195" max="16199" width="3.75" style="163" customWidth="1"/>
    <col min="16200" max="16200" width="4" style="163" customWidth="1"/>
    <col min="16201" max="16201" width="2.875" style="163" customWidth="1"/>
    <col min="16202" max="16202" width="3.625" style="163" customWidth="1"/>
    <col min="16203" max="16384" width="9" style="163"/>
  </cols>
  <sheetData>
    <row r="1" spans="1:74" ht="4.5" customHeight="1" x14ac:dyDescent="0.15">
      <c r="A1" s="85"/>
      <c r="B1" s="86"/>
      <c r="C1" s="75"/>
      <c r="D1" s="75"/>
      <c r="E1" s="75"/>
      <c r="F1" s="76"/>
      <c r="G1" s="76"/>
      <c r="H1" s="76"/>
      <c r="I1" s="76"/>
      <c r="J1" s="76"/>
      <c r="K1" s="76"/>
      <c r="L1" s="76"/>
      <c r="M1" s="76"/>
      <c r="N1" s="76"/>
      <c r="O1" s="76"/>
      <c r="P1" s="76"/>
      <c r="Q1" s="76"/>
      <c r="R1" s="76"/>
    </row>
    <row r="2" spans="1:74" ht="34.5" customHeight="1" x14ac:dyDescent="0.15">
      <c r="A2" s="87"/>
      <c r="B2" s="121" t="s">
        <v>98</v>
      </c>
      <c r="C2" s="75"/>
      <c r="D2" s="75"/>
      <c r="E2" s="75"/>
      <c r="F2" s="76"/>
      <c r="G2" s="76"/>
      <c r="H2" s="76"/>
      <c r="I2" s="76"/>
      <c r="J2" s="76"/>
      <c r="K2" s="76"/>
      <c r="L2" s="76"/>
      <c r="M2" s="76"/>
      <c r="N2" s="76"/>
      <c r="O2" s="76"/>
      <c r="P2" s="76"/>
      <c r="Q2" s="76"/>
      <c r="R2" s="76"/>
    </row>
    <row r="3" spans="1:74" ht="16.5" customHeight="1" x14ac:dyDescent="0.15">
      <c r="A3" s="87"/>
      <c r="B3" s="77"/>
      <c r="C3" s="75"/>
      <c r="D3" s="75"/>
      <c r="E3" s="75"/>
      <c r="F3" s="76"/>
      <c r="G3" s="76"/>
      <c r="H3" s="76"/>
      <c r="I3" s="76"/>
      <c r="J3" s="76"/>
      <c r="K3" s="76"/>
      <c r="L3" s="76"/>
      <c r="M3" s="76"/>
      <c r="N3" s="76"/>
      <c r="O3" s="76"/>
      <c r="P3" s="76"/>
      <c r="Q3" s="76"/>
      <c r="R3" s="76"/>
    </row>
    <row r="4" spans="1:74" ht="21.75" customHeight="1" x14ac:dyDescent="0.15">
      <c r="A4" s="87"/>
      <c r="B4" s="557" t="str">
        <f>記録簿４月!$B$4</f>
        <v>令和５年度初任者研修年間指導計画書用記録簿（単独校用）＜提出の必要なし＞</v>
      </c>
      <c r="C4" s="557"/>
      <c r="D4" s="557"/>
      <c r="E4" s="557"/>
      <c r="F4" s="557"/>
      <c r="G4" s="557"/>
      <c r="H4" s="557"/>
      <c r="I4" s="557"/>
      <c r="J4" s="557"/>
      <c r="K4" s="557"/>
      <c r="L4" s="557"/>
      <c r="M4" s="557"/>
      <c r="N4" s="557"/>
      <c r="O4" s="557"/>
      <c r="P4" s="557"/>
      <c r="Q4" s="557"/>
      <c r="R4" s="165"/>
    </row>
    <row r="5" spans="1:74" ht="3" customHeight="1" x14ac:dyDescent="0.15">
      <c r="A5" s="87"/>
      <c r="B5" s="76"/>
      <c r="C5" s="75"/>
      <c r="D5" s="75"/>
      <c r="E5" s="75"/>
      <c r="F5" s="76"/>
      <c r="G5" s="76"/>
      <c r="H5" s="76"/>
      <c r="I5" s="76"/>
      <c r="J5" s="76"/>
      <c r="K5" s="76"/>
      <c r="L5" s="76"/>
      <c r="M5" s="76"/>
      <c r="N5" s="76"/>
      <c r="O5" s="76"/>
      <c r="P5" s="76"/>
      <c r="Q5" s="76"/>
      <c r="R5" s="76"/>
    </row>
    <row r="6" spans="1:74" ht="24" customHeight="1" x14ac:dyDescent="0.15">
      <c r="A6" s="87"/>
      <c r="B6" s="420" t="str">
        <f>記録簿４月!B6</f>
        <v>学校名</v>
      </c>
      <c r="C6" s="421"/>
      <c r="D6" s="421" t="str">
        <f>記録簿４月!D6</f>
        <v>県立○○学校</v>
      </c>
      <c r="E6" s="421"/>
      <c r="F6" s="421"/>
      <c r="G6" s="421"/>
      <c r="H6" s="421"/>
      <c r="I6" s="421"/>
      <c r="J6" s="558"/>
      <c r="K6" s="436" t="str">
        <f>記録簿４月!K6</f>
        <v>校長名</v>
      </c>
      <c r="L6" s="437"/>
      <c r="M6" s="559" t="str">
        <f>記録簿４月!M6</f>
        <v>□□　□□</v>
      </c>
      <c r="N6" s="559"/>
      <c r="O6" s="559"/>
      <c r="P6" s="559"/>
      <c r="Q6" s="560"/>
      <c r="R6" s="166"/>
    </row>
    <row r="7" spans="1:74" ht="24" customHeight="1" x14ac:dyDescent="0.15">
      <c r="A7" s="87"/>
      <c r="B7" s="424" t="str">
        <f>記録簿４月!B7</f>
        <v>初任者</v>
      </c>
      <c r="C7" s="425"/>
      <c r="D7" s="430" t="str">
        <f>記録簿４月!D7</f>
        <v>氏 名</v>
      </c>
      <c r="E7" s="431"/>
      <c r="F7" s="431" t="str">
        <f>記録簿４月!F7</f>
        <v>○○　○○</v>
      </c>
      <c r="G7" s="431"/>
      <c r="H7" s="431"/>
      <c r="I7" s="431"/>
      <c r="J7" s="434"/>
      <c r="K7" s="438"/>
      <c r="L7" s="439"/>
      <c r="M7" s="561"/>
      <c r="N7" s="561"/>
      <c r="O7" s="561"/>
      <c r="P7" s="561"/>
      <c r="Q7" s="562"/>
      <c r="R7" s="166"/>
    </row>
    <row r="8" spans="1:74" ht="30" customHeight="1" x14ac:dyDescent="0.15">
      <c r="A8" s="87"/>
      <c r="B8" s="426"/>
      <c r="C8" s="427"/>
      <c r="D8" s="430" t="str">
        <f>記録簿４月!D8</f>
        <v>担当学年</v>
      </c>
      <c r="E8" s="434"/>
      <c r="F8" s="430" t="str">
        <f>記録簿４月!F8</f>
        <v>　○年○組（正・副）（　年所属）</v>
      </c>
      <c r="G8" s="431"/>
      <c r="H8" s="431"/>
      <c r="I8" s="431"/>
      <c r="J8" s="434"/>
      <c r="K8" s="369" t="str">
        <f>記録簿４月!K8</f>
        <v xml:space="preserve"> 校内指導教員
 職・氏名</v>
      </c>
      <c r="L8" s="370"/>
      <c r="M8" s="370" t="str">
        <f>記録簿４月!M8</f>
        <v>教諭</v>
      </c>
      <c r="N8" s="563" t="str">
        <f>記録簿４月!N8</f>
        <v>△△　△△</v>
      </c>
      <c r="O8" s="563"/>
      <c r="P8" s="563"/>
      <c r="Q8" s="564"/>
      <c r="R8" s="80"/>
      <c r="AM8" s="554" t="s">
        <v>94</v>
      </c>
      <c r="AN8" s="554" t="s">
        <v>94</v>
      </c>
      <c r="AO8" s="554" t="s">
        <v>94</v>
      </c>
      <c r="AP8" s="554" t="s">
        <v>94</v>
      </c>
      <c r="AQ8" s="554" t="s">
        <v>94</v>
      </c>
      <c r="AR8" s="554" t="s">
        <v>94</v>
      </c>
      <c r="AS8" s="554" t="s">
        <v>94</v>
      </c>
      <c r="AT8" s="554" t="s">
        <v>94</v>
      </c>
      <c r="BN8" s="555"/>
    </row>
    <row r="9" spans="1:74" ht="30" customHeight="1" x14ac:dyDescent="0.15">
      <c r="A9" s="87"/>
      <c r="B9" s="428"/>
      <c r="C9" s="429"/>
      <c r="D9" s="412" t="str">
        <f>記録簿４月!D9</f>
        <v>担当教科</v>
      </c>
      <c r="E9" s="413"/>
      <c r="F9" s="567" t="str">
        <f>記録簿４月!F9</f>
        <v>国語</v>
      </c>
      <c r="G9" s="568"/>
      <c r="H9" s="568"/>
      <c r="I9" s="568"/>
      <c r="J9" s="427"/>
      <c r="K9" s="371"/>
      <c r="L9" s="372"/>
      <c r="M9" s="372"/>
      <c r="N9" s="565"/>
      <c r="O9" s="565"/>
      <c r="P9" s="565"/>
      <c r="Q9" s="566"/>
      <c r="R9" s="80"/>
      <c r="AM9" s="554"/>
      <c r="AN9" s="554"/>
      <c r="AO9" s="554"/>
      <c r="AP9" s="554"/>
      <c r="AQ9" s="554"/>
      <c r="AR9" s="554"/>
      <c r="AS9" s="554"/>
      <c r="AT9" s="554"/>
      <c r="AV9" s="537" t="s">
        <v>80</v>
      </c>
      <c r="AW9" s="537" t="s">
        <v>80</v>
      </c>
      <c r="AX9" s="537" t="s">
        <v>80</v>
      </c>
      <c r="AY9" s="537" t="s">
        <v>80</v>
      </c>
      <c r="AZ9" s="537" t="s">
        <v>80</v>
      </c>
      <c r="BA9" s="537" t="s">
        <v>80</v>
      </c>
      <c r="BB9" s="537" t="s">
        <v>80</v>
      </c>
      <c r="BC9" s="537" t="s">
        <v>80</v>
      </c>
      <c r="BD9" s="167"/>
      <c r="BF9" s="538" t="s">
        <v>66</v>
      </c>
      <c r="BG9" s="538" t="s">
        <v>92</v>
      </c>
      <c r="BH9" s="538" t="s">
        <v>66</v>
      </c>
      <c r="BI9" s="538" t="s">
        <v>66</v>
      </c>
      <c r="BJ9" s="538" t="s">
        <v>66</v>
      </c>
      <c r="BK9" s="538" t="s">
        <v>66</v>
      </c>
      <c r="BL9" s="538" t="s">
        <v>66</v>
      </c>
      <c r="BM9" s="538" t="s">
        <v>66</v>
      </c>
      <c r="BN9" s="555"/>
    </row>
    <row r="10" spans="1:74" ht="9" customHeight="1" x14ac:dyDescent="0.15">
      <c r="A10" s="87"/>
      <c r="B10" s="78"/>
      <c r="C10" s="79"/>
      <c r="D10" s="79"/>
      <c r="E10" s="79"/>
      <c r="F10" s="78"/>
      <c r="G10" s="78"/>
      <c r="H10" s="78"/>
      <c r="I10" s="78"/>
      <c r="J10" s="88"/>
      <c r="K10" s="88"/>
      <c r="L10" s="88"/>
      <c r="M10" s="78"/>
      <c r="N10" s="78"/>
      <c r="O10" s="78"/>
      <c r="P10" s="78"/>
      <c r="Q10" s="78"/>
      <c r="R10" s="80"/>
      <c r="AM10" s="554"/>
      <c r="AN10" s="554"/>
      <c r="AO10" s="554"/>
      <c r="AP10" s="554"/>
      <c r="AQ10" s="554"/>
      <c r="AR10" s="554"/>
      <c r="AS10" s="554"/>
      <c r="AT10" s="554"/>
      <c r="AV10" s="537"/>
      <c r="AW10" s="537"/>
      <c r="AX10" s="537"/>
      <c r="AY10" s="537"/>
      <c r="AZ10" s="537"/>
      <c r="BA10" s="537"/>
      <c r="BB10" s="537"/>
      <c r="BC10" s="537"/>
      <c r="BD10" s="167"/>
      <c r="BF10" s="538"/>
      <c r="BG10" s="538"/>
      <c r="BH10" s="538"/>
      <c r="BI10" s="538"/>
      <c r="BJ10" s="538"/>
      <c r="BK10" s="538"/>
      <c r="BL10" s="538"/>
      <c r="BM10" s="538"/>
      <c r="BN10" s="555"/>
    </row>
    <row r="11" spans="1:74" ht="8.25" customHeight="1" x14ac:dyDescent="0.15">
      <c r="A11" s="168"/>
      <c r="B11" s="417"/>
      <c r="C11" s="417"/>
      <c r="D11" s="417"/>
      <c r="E11" s="417"/>
      <c r="F11" s="417"/>
      <c r="G11" s="417"/>
      <c r="H11" s="417"/>
      <c r="I11" s="417"/>
      <c r="J11" s="417"/>
      <c r="K11" s="417"/>
      <c r="L11" s="417"/>
      <c r="M11" s="417"/>
      <c r="N11" s="417"/>
      <c r="O11" s="417"/>
      <c r="P11" s="418"/>
      <c r="Q11" s="418"/>
      <c r="R11" s="81"/>
      <c r="S11" s="536" t="s">
        <v>67</v>
      </c>
      <c r="T11" s="169"/>
      <c r="U11" s="537" t="s">
        <v>62</v>
      </c>
      <c r="V11" s="537" t="s">
        <v>62</v>
      </c>
      <c r="W11" s="537" t="s">
        <v>62</v>
      </c>
      <c r="X11" s="537" t="s">
        <v>62</v>
      </c>
      <c r="Y11" s="537" t="s">
        <v>62</v>
      </c>
      <c r="Z11" s="537" t="s">
        <v>62</v>
      </c>
      <c r="AA11" s="537" t="s">
        <v>62</v>
      </c>
      <c r="AB11" s="537" t="s">
        <v>62</v>
      </c>
      <c r="AC11" s="170"/>
      <c r="AD11" s="537" t="s">
        <v>68</v>
      </c>
      <c r="AE11" s="537" t="s">
        <v>68</v>
      </c>
      <c r="AF11" s="537" t="s">
        <v>68</v>
      </c>
      <c r="AG11" s="537" t="s">
        <v>68</v>
      </c>
      <c r="AH11" s="537" t="s">
        <v>68</v>
      </c>
      <c r="AI11" s="537" t="s">
        <v>68</v>
      </c>
      <c r="AJ11" s="537" t="s">
        <v>68</v>
      </c>
      <c r="AK11" s="537" t="s">
        <v>68</v>
      </c>
      <c r="AL11" s="170"/>
      <c r="AM11" s="554"/>
      <c r="AN11" s="554"/>
      <c r="AO11" s="554"/>
      <c r="AP11" s="554"/>
      <c r="AQ11" s="554"/>
      <c r="AR11" s="554"/>
      <c r="AS11" s="554"/>
      <c r="AT11" s="554"/>
      <c r="AU11" s="170"/>
      <c r="AV11" s="537"/>
      <c r="AW11" s="537"/>
      <c r="AX11" s="537"/>
      <c r="AY11" s="537"/>
      <c r="AZ11" s="537"/>
      <c r="BA11" s="537"/>
      <c r="BB11" s="537"/>
      <c r="BC11" s="537"/>
      <c r="BD11" s="167"/>
      <c r="BE11" s="170"/>
      <c r="BF11" s="538"/>
      <c r="BG11" s="538"/>
      <c r="BH11" s="538"/>
      <c r="BI11" s="538"/>
      <c r="BJ11" s="538"/>
      <c r="BK11" s="538"/>
      <c r="BL11" s="538"/>
      <c r="BM11" s="538"/>
      <c r="BN11" s="555"/>
      <c r="BO11" s="535" t="s">
        <v>9</v>
      </c>
      <c r="BP11" s="535" t="s">
        <v>10</v>
      </c>
      <c r="BQ11" s="535" t="s">
        <v>11</v>
      </c>
      <c r="BR11" s="535" t="s">
        <v>27</v>
      </c>
      <c r="BS11" s="535" t="s">
        <v>28</v>
      </c>
      <c r="BT11" s="535" t="s">
        <v>29</v>
      </c>
      <c r="BU11" s="535" t="s">
        <v>69</v>
      </c>
      <c r="BV11" s="535" t="s">
        <v>70</v>
      </c>
    </row>
    <row r="12" spans="1:74" ht="35.25" customHeight="1" x14ac:dyDescent="0.15">
      <c r="A12" s="168"/>
      <c r="B12" s="394" t="s">
        <v>71</v>
      </c>
      <c r="C12" s="394"/>
      <c r="D12" s="394"/>
      <c r="E12" s="394"/>
      <c r="F12" s="394"/>
      <c r="G12" s="394"/>
      <c r="H12" s="394"/>
      <c r="I12" s="394"/>
      <c r="J12" s="394"/>
      <c r="K12" s="394"/>
      <c r="L12" s="394"/>
      <c r="M12" s="394"/>
      <c r="N12" s="394"/>
      <c r="O12" s="394"/>
      <c r="P12" s="394"/>
      <c r="Q12" s="394"/>
      <c r="R12" s="82"/>
      <c r="S12" s="536"/>
      <c r="T12" s="169"/>
      <c r="U12" s="537"/>
      <c r="V12" s="537"/>
      <c r="W12" s="537"/>
      <c r="X12" s="537"/>
      <c r="Y12" s="537"/>
      <c r="Z12" s="537"/>
      <c r="AA12" s="537"/>
      <c r="AB12" s="537"/>
      <c r="AC12" s="170"/>
      <c r="AD12" s="537"/>
      <c r="AE12" s="537"/>
      <c r="AF12" s="537"/>
      <c r="AG12" s="537"/>
      <c r="AH12" s="537"/>
      <c r="AI12" s="537"/>
      <c r="AJ12" s="537"/>
      <c r="AK12" s="537"/>
      <c r="AL12" s="170"/>
      <c r="AM12" s="554"/>
      <c r="AN12" s="554"/>
      <c r="AO12" s="554"/>
      <c r="AP12" s="554"/>
      <c r="AQ12" s="554"/>
      <c r="AR12" s="554"/>
      <c r="AS12" s="554"/>
      <c r="AT12" s="554"/>
      <c r="AU12" s="170"/>
      <c r="AV12" s="537"/>
      <c r="AW12" s="537"/>
      <c r="AX12" s="537"/>
      <c r="AY12" s="537"/>
      <c r="AZ12" s="537"/>
      <c r="BA12" s="537"/>
      <c r="BB12" s="537"/>
      <c r="BC12" s="537"/>
      <c r="BD12" s="167"/>
      <c r="BE12" s="170"/>
      <c r="BF12" s="538"/>
      <c r="BG12" s="538"/>
      <c r="BH12" s="538"/>
      <c r="BI12" s="538"/>
      <c r="BJ12" s="538"/>
      <c r="BK12" s="538"/>
      <c r="BL12" s="538"/>
      <c r="BM12" s="538"/>
      <c r="BN12" s="555"/>
      <c r="BO12" s="535"/>
      <c r="BP12" s="535"/>
      <c r="BQ12" s="535"/>
      <c r="BR12" s="535"/>
      <c r="BS12" s="535"/>
      <c r="BT12" s="535"/>
      <c r="BU12" s="535"/>
      <c r="BV12" s="535"/>
    </row>
    <row r="13" spans="1:74" ht="16.5" customHeight="1" x14ac:dyDescent="0.15">
      <c r="A13" s="168"/>
      <c r="B13" s="545" t="s">
        <v>72</v>
      </c>
      <c r="C13" s="547" t="s">
        <v>73</v>
      </c>
      <c r="D13" s="548"/>
      <c r="E13" s="363" t="s">
        <v>74</v>
      </c>
      <c r="F13" s="364"/>
      <c r="G13" s="364"/>
      <c r="H13" s="364"/>
      <c r="I13" s="364"/>
      <c r="J13" s="364"/>
      <c r="K13" s="550"/>
      <c r="L13" s="547" t="s">
        <v>75</v>
      </c>
      <c r="M13" s="553" t="s">
        <v>76</v>
      </c>
      <c r="N13" s="553"/>
      <c r="O13" s="539" t="s">
        <v>61</v>
      </c>
      <c r="P13" s="540"/>
      <c r="Q13" s="541"/>
      <c r="R13" s="171"/>
      <c r="S13" s="536"/>
      <c r="T13" s="169"/>
      <c r="U13" s="172">
        <v>1</v>
      </c>
      <c r="V13" s="172">
        <v>2</v>
      </c>
      <c r="W13" s="172">
        <v>3</v>
      </c>
      <c r="X13" s="172">
        <v>4</v>
      </c>
      <c r="Y13" s="172">
        <v>5</v>
      </c>
      <c r="Z13" s="172">
        <v>6</v>
      </c>
      <c r="AA13" s="172">
        <v>7</v>
      </c>
      <c r="AB13" s="172">
        <v>8</v>
      </c>
      <c r="AC13" s="170"/>
      <c r="AD13" s="172">
        <v>1</v>
      </c>
      <c r="AE13" s="170">
        <v>2</v>
      </c>
      <c r="AF13" s="172">
        <v>3</v>
      </c>
      <c r="AG13" s="170">
        <v>4</v>
      </c>
      <c r="AH13" s="172">
        <v>5</v>
      </c>
      <c r="AI13" s="170">
        <v>6</v>
      </c>
      <c r="AJ13" s="172">
        <v>7</v>
      </c>
      <c r="AK13" s="170">
        <v>8</v>
      </c>
      <c r="AL13" s="170"/>
      <c r="AM13" s="170">
        <v>1</v>
      </c>
      <c r="AN13" s="170">
        <v>2</v>
      </c>
      <c r="AO13" s="170">
        <v>3</v>
      </c>
      <c r="AP13" s="170">
        <v>4</v>
      </c>
      <c r="AQ13" s="170">
        <v>5</v>
      </c>
      <c r="AR13" s="170">
        <v>6</v>
      </c>
      <c r="AS13" s="170">
        <v>7</v>
      </c>
      <c r="AT13" s="170">
        <v>8</v>
      </c>
      <c r="AU13" s="170"/>
      <c r="AV13" s="172">
        <v>1</v>
      </c>
      <c r="AW13" s="170">
        <v>2</v>
      </c>
      <c r="AX13" s="170">
        <v>3</v>
      </c>
      <c r="AY13" s="170">
        <v>4</v>
      </c>
      <c r="AZ13" s="170">
        <v>5</v>
      </c>
      <c r="BA13" s="170">
        <v>6</v>
      </c>
      <c r="BB13" s="170">
        <v>7</v>
      </c>
      <c r="BC13" s="170">
        <v>8</v>
      </c>
      <c r="BD13" s="170"/>
      <c r="BE13" s="170"/>
      <c r="BF13" s="173">
        <v>1</v>
      </c>
      <c r="BG13" s="170">
        <v>2</v>
      </c>
      <c r="BH13" s="170">
        <v>3</v>
      </c>
      <c r="BI13" s="170">
        <v>4</v>
      </c>
      <c r="BJ13" s="170">
        <v>5</v>
      </c>
      <c r="BK13" s="170">
        <v>6</v>
      </c>
      <c r="BL13" s="170">
        <v>7</v>
      </c>
      <c r="BM13" s="170">
        <v>8</v>
      </c>
      <c r="BN13" s="172"/>
      <c r="BO13" s="535"/>
      <c r="BP13" s="535"/>
      <c r="BQ13" s="535"/>
      <c r="BR13" s="535"/>
      <c r="BS13" s="535"/>
      <c r="BT13" s="535"/>
      <c r="BU13" s="535"/>
      <c r="BV13" s="535"/>
    </row>
    <row r="14" spans="1:74" ht="16.5" customHeight="1" x14ac:dyDescent="0.15">
      <c r="A14" s="168"/>
      <c r="B14" s="546"/>
      <c r="C14" s="428"/>
      <c r="D14" s="549"/>
      <c r="E14" s="551"/>
      <c r="F14" s="528"/>
      <c r="G14" s="528"/>
      <c r="H14" s="528"/>
      <c r="I14" s="528"/>
      <c r="J14" s="528"/>
      <c r="K14" s="552"/>
      <c r="L14" s="428"/>
      <c r="M14" s="174" t="s">
        <v>77</v>
      </c>
      <c r="N14" s="175" t="s">
        <v>78</v>
      </c>
      <c r="O14" s="542"/>
      <c r="P14" s="543"/>
      <c r="Q14" s="544"/>
      <c r="R14" s="76"/>
      <c r="S14" s="536"/>
      <c r="T14" s="169"/>
      <c r="U14" s="172"/>
      <c r="V14" s="172"/>
      <c r="W14" s="172"/>
      <c r="X14" s="172"/>
      <c r="Y14" s="172"/>
      <c r="Z14" s="172"/>
      <c r="AA14" s="172"/>
      <c r="AB14" s="172"/>
      <c r="AC14" s="170"/>
      <c r="AD14" s="172"/>
      <c r="AE14" s="170"/>
      <c r="AF14" s="170"/>
      <c r="AG14" s="170"/>
      <c r="AH14" s="170"/>
      <c r="AI14" s="170"/>
      <c r="AJ14" s="170"/>
      <c r="AK14" s="170"/>
      <c r="AL14" s="170"/>
      <c r="AM14" s="170"/>
      <c r="AN14" s="170"/>
      <c r="AO14" s="170"/>
      <c r="AP14" s="170"/>
      <c r="AQ14" s="170"/>
      <c r="AR14" s="170"/>
      <c r="AS14" s="170"/>
      <c r="AT14" s="170"/>
      <c r="AU14" s="170"/>
      <c r="AV14" s="172"/>
      <c r="AW14" s="170"/>
      <c r="AX14" s="170"/>
      <c r="AY14" s="170"/>
      <c r="AZ14" s="170"/>
      <c r="BA14" s="170"/>
      <c r="BB14" s="170"/>
      <c r="BC14" s="170"/>
      <c r="BD14" s="170"/>
      <c r="BE14" s="170"/>
      <c r="BG14" s="170"/>
      <c r="BH14" s="170"/>
      <c r="BI14" s="170"/>
      <c r="BJ14" s="170"/>
      <c r="BK14" s="170"/>
      <c r="BL14" s="170"/>
      <c r="BM14" s="170"/>
      <c r="BN14" s="172"/>
      <c r="BO14" s="535"/>
      <c r="BP14" s="535"/>
      <c r="BQ14" s="535"/>
      <c r="BR14" s="535"/>
      <c r="BS14" s="535"/>
      <c r="BT14" s="535"/>
      <c r="BU14" s="535"/>
      <c r="BV14" s="535"/>
    </row>
    <row r="15" spans="1:74" s="185" customFormat="1" ht="24" customHeight="1" x14ac:dyDescent="0.15">
      <c r="A15" s="176"/>
      <c r="B15" s="177" t="s">
        <v>147</v>
      </c>
      <c r="C15" s="380"/>
      <c r="D15" s="381"/>
      <c r="E15" s="382"/>
      <c r="F15" s="383"/>
      <c r="G15" s="383"/>
      <c r="H15" s="383"/>
      <c r="I15" s="383"/>
      <c r="J15" s="383"/>
      <c r="K15" s="533"/>
      <c r="L15" s="92"/>
      <c r="M15" s="93"/>
      <c r="N15" s="94"/>
      <c r="O15" s="391"/>
      <c r="P15" s="392"/>
      <c r="Q15" s="393"/>
      <c r="R15" s="178"/>
      <c r="S15" s="179" t="str">
        <f>IF(L15=$U$11,$U$11&amp;M15,IF(L15=$AD$11,$AD$11&amp;M15,IF(L15=AM8,AM8&amp;M15,IF(L15=$AV$9,$AV$9&amp;M15,IF(L15=BF9,BF9&amp;M15,IF(L15="","",$BF$9&amp;M15))))))</f>
        <v/>
      </c>
      <c r="T15" s="179"/>
      <c r="U15" s="180">
        <f>COUNTIFS(L15,"校長",M15,"①")*$N15</f>
        <v>0</v>
      </c>
      <c r="V15" s="180">
        <f>COUNTIFS(L15,"校長",M15,"②")*$N15</f>
        <v>0</v>
      </c>
      <c r="W15" s="180">
        <f>COUNTIFS(L15,"校長",M15,"③")*$N15</f>
        <v>0</v>
      </c>
      <c r="X15" s="180">
        <f>COUNTIFS(L15,"校長",M15,"④")*$N15</f>
        <v>0</v>
      </c>
      <c r="Y15" s="180">
        <f>COUNTIFS(L15,"校長",M15,"⑤")*$N15</f>
        <v>0</v>
      </c>
      <c r="Z15" s="180">
        <f>COUNTIFS(L15,"校長",M15,"⑥")*$N15</f>
        <v>0</v>
      </c>
      <c r="AA15" s="180">
        <f>COUNTIFS(L15,"校長",M15,"⑦")*$N15</f>
        <v>0</v>
      </c>
      <c r="AB15" s="180">
        <f>COUNTIFS(L15,"校長",M15,"⑧")*$N15</f>
        <v>0</v>
      </c>
      <c r="AC15" s="181"/>
      <c r="AD15" s="180">
        <f t="shared" ref="AD15:AD42" si="0">COUNTIFS(L15,"教頭",M15,"①")*$N15</f>
        <v>0</v>
      </c>
      <c r="AE15" s="180">
        <f t="shared" ref="AE15:AE42" si="1">COUNTIFS(L15,"教頭",M15,"②")*$N15</f>
        <v>0</v>
      </c>
      <c r="AF15" s="180">
        <f t="shared" ref="AF15:AF42" si="2">COUNTIFS(L15,"教頭",M15,"③")*$N15</f>
        <v>0</v>
      </c>
      <c r="AG15" s="180">
        <f t="shared" ref="AG15:AG42" si="3">COUNTIFS(L15,"教頭",M15,"④")*$N15</f>
        <v>0</v>
      </c>
      <c r="AH15" s="180">
        <f t="shared" ref="AH15:AH42" si="4">COUNTIFS(L15,"教頭",M15,"⑤")*$N15</f>
        <v>0</v>
      </c>
      <c r="AI15" s="180">
        <f t="shared" ref="AI15:AI42" si="5">COUNTIFS(L15,"教頭",M15,"⑥")*$N15</f>
        <v>0</v>
      </c>
      <c r="AJ15" s="180">
        <f t="shared" ref="AJ15:AJ42" si="6">COUNTIFS(L15,"教頭",M15,"⑦")*$N15</f>
        <v>0</v>
      </c>
      <c r="AK15" s="180">
        <f t="shared" ref="AK15:AK42" si="7">COUNTIFS(L15,"教頭",M15,"⑧")*$N15</f>
        <v>0</v>
      </c>
      <c r="AL15" s="181"/>
      <c r="AM15" s="180">
        <f>COUNTIFS(L15,"校内指導教員",M15,"①")*$N15</f>
        <v>0</v>
      </c>
      <c r="AN15" s="180">
        <f>COUNTIFS(L15,"校内指導教員",M15,"②")*$N15</f>
        <v>0</v>
      </c>
      <c r="AO15" s="180">
        <f>COUNTIFS(L15,"校内指導教員",M15,"③")*$N15</f>
        <v>0</v>
      </c>
      <c r="AP15" s="180">
        <f>COUNTIFS(L15,"校内指導教員",M15,"④")*$N15</f>
        <v>0</v>
      </c>
      <c r="AQ15" s="180">
        <f>COUNTIFS(L15,"校内指導教員",M15,"⑤")*$N15</f>
        <v>0</v>
      </c>
      <c r="AR15" s="180">
        <f>COUNTIFS(L15,"校内指導教員",M15,"⑥")*$N15</f>
        <v>0</v>
      </c>
      <c r="AS15" s="180">
        <f>COUNTIFS(L15,"校内指導教員",M15,"⑦")*$N15</f>
        <v>0</v>
      </c>
      <c r="AT15" s="180">
        <f>COUNTIFS(L15,"校内指導教員",M15,"⑧")*$N15</f>
        <v>0</v>
      </c>
      <c r="AU15" s="181"/>
      <c r="AV15" s="180">
        <f>COUNTIFS(L15,"教科指導員",M15,"①")*$N15</f>
        <v>0</v>
      </c>
      <c r="AW15" s="180">
        <f>COUNTIFS(L15,"教科指導員",M15,"②")*$N15</f>
        <v>0</v>
      </c>
      <c r="AX15" s="180">
        <f>COUNTIFS(L15,"教科指導員",M15,"③")*$N15</f>
        <v>0</v>
      </c>
      <c r="AY15" s="180">
        <f>COUNTIFS(L15,"教科指導員",M15,"④")*$N15</f>
        <v>0</v>
      </c>
      <c r="AZ15" s="180">
        <f>COUNTIFS(L15,"教科指導員",M15,"⑤")*$N15</f>
        <v>0</v>
      </c>
      <c r="BA15" s="180">
        <f>COUNTIFS(L15,"教科指導員",M15,"⑥")*$N15</f>
        <v>0</v>
      </c>
      <c r="BB15" s="180">
        <f>COUNTIFS(L15,"教科指導員",M15,"⑦")*$N15</f>
        <v>0</v>
      </c>
      <c r="BC15" s="180">
        <f>COUNTIFS(L15,"教科指導員",M15,"⑧")*$N15</f>
        <v>0</v>
      </c>
      <c r="BD15" s="146"/>
      <c r="BE15" s="182">
        <f>SUM(U15:BD15)</f>
        <v>0</v>
      </c>
      <c r="BF15" s="182">
        <f>COUNTIFS(BE15,"0",M15,"①")*N15</f>
        <v>0</v>
      </c>
      <c r="BG15" s="182">
        <f>COUNTIFS(BE15,"0",M15,"②")*N15</f>
        <v>0</v>
      </c>
      <c r="BH15" s="182">
        <f>COUNTIFS(BE15,"0",M15,"③")*N15</f>
        <v>0</v>
      </c>
      <c r="BI15" s="182">
        <f>COUNTIFS(BE15,"0",M15,"④")*N15</f>
        <v>0</v>
      </c>
      <c r="BJ15" s="182">
        <f>COUNTIFS(BE15,"0",M15,"⑤")*N15</f>
        <v>0</v>
      </c>
      <c r="BK15" s="182">
        <f>COUNTIFS(BE15,"0",M15,"⑥")*N15</f>
        <v>0</v>
      </c>
      <c r="BL15" s="182">
        <f>COUNTIFS(BE15,"0",M15,"⑦")*N15</f>
        <v>0</v>
      </c>
      <c r="BM15" s="182">
        <f>COUNTIFS(BE15,"0",M15,"⑧")*N15</f>
        <v>0</v>
      </c>
      <c r="BN15" s="183"/>
      <c r="BO15" s="184">
        <f t="shared" ref="BO15:BO42" si="8">COUNTIF(M15,"①")*$N15</f>
        <v>0</v>
      </c>
      <c r="BP15" s="184">
        <f t="shared" ref="BP15:BP42" si="9">COUNTIF(M15,"②")*$N15</f>
        <v>0</v>
      </c>
      <c r="BQ15" s="184">
        <f t="shared" ref="BQ15:BQ42" si="10">COUNTIF(M15,"③")*$N15</f>
        <v>0</v>
      </c>
      <c r="BR15" s="184">
        <f t="shared" ref="BR15:BR42" si="11">COUNTIF(M15,"④")*$N15</f>
        <v>0</v>
      </c>
      <c r="BS15" s="184">
        <f t="shared" ref="BS15:BS42" si="12">COUNTIF(M15,"⑤")*$N15</f>
        <v>0</v>
      </c>
      <c r="BT15" s="184">
        <f t="shared" ref="BT15:BT42" si="13">COUNTIF(M15,"⑥")*$N15</f>
        <v>0</v>
      </c>
      <c r="BU15" s="184">
        <f t="shared" ref="BU15:BU42" si="14">COUNTIF(M15,"⑦")*$N15</f>
        <v>0</v>
      </c>
      <c r="BV15" s="184">
        <f t="shared" ref="BV15:BV42" si="15">COUNTIF(M15,"⑧")*$N15</f>
        <v>0</v>
      </c>
    </row>
    <row r="16" spans="1:74" s="185" customFormat="1" ht="24" customHeight="1" x14ac:dyDescent="0.15">
      <c r="A16" s="176"/>
      <c r="B16" s="186"/>
      <c r="C16" s="380"/>
      <c r="D16" s="381"/>
      <c r="E16" s="382"/>
      <c r="F16" s="383"/>
      <c r="G16" s="383"/>
      <c r="H16" s="383"/>
      <c r="I16" s="383"/>
      <c r="J16" s="383"/>
      <c r="K16" s="533"/>
      <c r="L16" s="92"/>
      <c r="M16" s="93"/>
      <c r="N16" s="94"/>
      <c r="O16" s="385"/>
      <c r="P16" s="386"/>
      <c r="Q16" s="387"/>
      <c r="R16" s="178"/>
      <c r="S16" s="179" t="str">
        <f>IF(L16=$U$11,$U$11&amp;M16,IF(L16=$AD$11,$AD$11&amp;M16,IF(L16=AM8,AM8&amp;M16,IF(L16=$AV$9,$AV$9&amp;M16,IF(L16=BF9,BF9&amp;M16,IF(L16="","",$BF$9&amp;M16))))))</f>
        <v/>
      </c>
      <c r="T16" s="179"/>
      <c r="U16" s="180">
        <f t="shared" ref="U16:U42" si="16">COUNTIFS(L16,"校長",M16,"①")*$N16</f>
        <v>0</v>
      </c>
      <c r="V16" s="180">
        <f t="shared" ref="V16:V42" si="17">COUNTIFS(L16,"校長",M16,"②")*$N16</f>
        <v>0</v>
      </c>
      <c r="W16" s="180">
        <f t="shared" ref="W16:W42" si="18">COUNTIFS(L16,"校長",M16,"③")*$N16</f>
        <v>0</v>
      </c>
      <c r="X16" s="180">
        <f t="shared" ref="X16:X42" si="19">COUNTIFS(L16,"校長",M16,"④")*$N16</f>
        <v>0</v>
      </c>
      <c r="Y16" s="180">
        <f t="shared" ref="Y16:Y42" si="20">COUNTIFS(L16,"校長",M16,"⑤")*$N16</f>
        <v>0</v>
      </c>
      <c r="Z16" s="180">
        <f t="shared" ref="Z16:Z42" si="21">COUNTIFS(L16,"校長",M16,"⑥")*$N16</f>
        <v>0</v>
      </c>
      <c r="AA16" s="180">
        <f t="shared" ref="AA16:AA42" si="22">COUNTIFS(L16,"校長",M16,"⑦")*$N16</f>
        <v>0</v>
      </c>
      <c r="AB16" s="180">
        <f t="shared" ref="AB16:AB42" si="23">COUNTIFS(L16,"校長",M16,"⑧")*$N16</f>
        <v>0</v>
      </c>
      <c r="AC16" s="181"/>
      <c r="AD16" s="180">
        <f t="shared" si="0"/>
        <v>0</v>
      </c>
      <c r="AE16" s="180">
        <f t="shared" si="1"/>
        <v>0</v>
      </c>
      <c r="AF16" s="180">
        <f t="shared" si="2"/>
        <v>0</v>
      </c>
      <c r="AG16" s="180">
        <f t="shared" si="3"/>
        <v>0</v>
      </c>
      <c r="AH16" s="180">
        <f t="shared" si="4"/>
        <v>0</v>
      </c>
      <c r="AI16" s="180">
        <f t="shared" si="5"/>
        <v>0</v>
      </c>
      <c r="AJ16" s="180">
        <f t="shared" si="6"/>
        <v>0</v>
      </c>
      <c r="AK16" s="180">
        <f t="shared" si="7"/>
        <v>0</v>
      </c>
      <c r="AL16" s="181"/>
      <c r="AM16" s="180">
        <f t="shared" ref="AM16:AM42" si="24">COUNTIFS(L16,"校内指導教員",M16,"①")*$N16</f>
        <v>0</v>
      </c>
      <c r="AN16" s="180">
        <f t="shared" ref="AN16:AN42" si="25">COUNTIFS(L16,"校内指導教員",M16,"②")*$N16</f>
        <v>0</v>
      </c>
      <c r="AO16" s="180">
        <f t="shared" ref="AO16:AO42" si="26">COUNTIFS(L16,"校内指導教員",M16,"③")*$N16</f>
        <v>0</v>
      </c>
      <c r="AP16" s="180">
        <f t="shared" ref="AP16:AP42" si="27">COUNTIFS(L16,"校内指導教員",M16,"④")*$N16</f>
        <v>0</v>
      </c>
      <c r="AQ16" s="180">
        <f t="shared" ref="AQ16:AQ42" si="28">COUNTIFS(L16,"校内指導教員",M16,"⑤")*$N16</f>
        <v>0</v>
      </c>
      <c r="AR16" s="180">
        <f t="shared" ref="AR16:AR42" si="29">COUNTIFS(L16,"校内指導教員",M16,"⑥")*$N16</f>
        <v>0</v>
      </c>
      <c r="AS16" s="180">
        <f t="shared" ref="AS16:AS42" si="30">COUNTIFS(L16,"校内指導教員",M16,"⑦")*$N16</f>
        <v>0</v>
      </c>
      <c r="AT16" s="180">
        <f t="shared" ref="AT16:AT42" si="31">COUNTIFS(L16,"校内指導教員",M16,"⑧")*$N16</f>
        <v>0</v>
      </c>
      <c r="AU16" s="181"/>
      <c r="AV16" s="180">
        <f t="shared" ref="AV16:AV42" si="32">COUNTIFS(L16,"教科指導員",M16,"①")*$N16</f>
        <v>0</v>
      </c>
      <c r="AW16" s="180">
        <f t="shared" ref="AW16:AW42" si="33">COUNTIFS(L16,"教科指導員",M16,"②")*$N16</f>
        <v>0</v>
      </c>
      <c r="AX16" s="180">
        <f t="shared" ref="AX16:AX42" si="34">COUNTIFS(L16,"教科指導員",M16,"③")*$N16</f>
        <v>0</v>
      </c>
      <c r="AY16" s="180">
        <f t="shared" ref="AY16:AY42" si="35">COUNTIFS(L16,"教科指導員",M16,"④")*$N16</f>
        <v>0</v>
      </c>
      <c r="AZ16" s="180">
        <f t="shared" ref="AZ16:AZ42" si="36">COUNTIFS(L16,"教科指導員",M16,"⑤")*$N16</f>
        <v>0</v>
      </c>
      <c r="BA16" s="180">
        <f t="shared" ref="BA16:BA42" si="37">COUNTIFS(L16,"教科指導員",M16,"⑥")*$N16</f>
        <v>0</v>
      </c>
      <c r="BB16" s="180">
        <f t="shared" ref="BB16:BB42" si="38">COUNTIFS(L16,"教科指導員",M16,"⑦")*$N16</f>
        <v>0</v>
      </c>
      <c r="BC16" s="180">
        <f t="shared" ref="BC16:BC42" si="39">COUNTIFS(L16,"教科指導員",M16,"⑧")*$N16</f>
        <v>0</v>
      </c>
      <c r="BD16" s="146"/>
      <c r="BE16" s="182">
        <f t="shared" ref="BE16:BE42" si="40">SUM(U16:BD16)</f>
        <v>0</v>
      </c>
      <c r="BF16" s="182">
        <f>COUNTIFS(BE16,"0",M16,"①")*N16</f>
        <v>0</v>
      </c>
      <c r="BG16" s="182">
        <f>COUNTIFS(BE16,"0",M16,"②")*N16</f>
        <v>0</v>
      </c>
      <c r="BH16" s="182">
        <f>COUNTIFS(BE16,"0",M16,"③")*N16</f>
        <v>0</v>
      </c>
      <c r="BI16" s="182">
        <f>COUNTIFS(BE16,"0",M16,"④")*N16</f>
        <v>0</v>
      </c>
      <c r="BJ16" s="182">
        <f>COUNTIFS(BE16,"0",M16,"⑤")*N16</f>
        <v>0</v>
      </c>
      <c r="BK16" s="182">
        <f>COUNTIFS(BE16,"0",M16,"⑥")*N16</f>
        <v>0</v>
      </c>
      <c r="BL16" s="182">
        <f>COUNTIFS(BE16,"0",M16,"⑦")*N16</f>
        <v>0</v>
      </c>
      <c r="BM16" s="182">
        <f>COUNTIFS(BE16,"0",M16,"⑧")*N16</f>
        <v>0</v>
      </c>
      <c r="BN16" s="183"/>
      <c r="BO16" s="184">
        <f t="shared" si="8"/>
        <v>0</v>
      </c>
      <c r="BP16" s="184">
        <f t="shared" si="9"/>
        <v>0</v>
      </c>
      <c r="BQ16" s="184">
        <f t="shared" si="10"/>
        <v>0</v>
      </c>
      <c r="BR16" s="184">
        <f t="shared" si="11"/>
        <v>0</v>
      </c>
      <c r="BS16" s="184">
        <f t="shared" si="12"/>
        <v>0</v>
      </c>
      <c r="BT16" s="184">
        <f t="shared" si="13"/>
        <v>0</v>
      </c>
      <c r="BU16" s="184">
        <f t="shared" si="14"/>
        <v>0</v>
      </c>
      <c r="BV16" s="184">
        <f t="shared" si="15"/>
        <v>0</v>
      </c>
    </row>
    <row r="17" spans="1:74" s="185" customFormat="1" ht="24" customHeight="1" x14ac:dyDescent="0.15">
      <c r="A17" s="176"/>
      <c r="B17" s="186"/>
      <c r="C17" s="380"/>
      <c r="D17" s="381"/>
      <c r="E17" s="382"/>
      <c r="F17" s="383"/>
      <c r="G17" s="383"/>
      <c r="H17" s="383"/>
      <c r="I17" s="383"/>
      <c r="J17" s="383"/>
      <c r="K17" s="533"/>
      <c r="L17" s="92"/>
      <c r="M17" s="93"/>
      <c r="N17" s="94"/>
      <c r="O17" s="385"/>
      <c r="P17" s="386"/>
      <c r="Q17" s="387"/>
      <c r="R17" s="178"/>
      <c r="S17" s="179" t="str">
        <f>IF(L17=$U$11,$U$11&amp;M17,IF(L17=$AD$11,$AD$11&amp;M17,IF(L17=AM8,AM8&amp;M17,IF(L17=$AV$9,$AV$9&amp;M17,IF(L17=BF9,BF9&amp;M17,IF(L17="","",$BF$9&amp;M17))))))</f>
        <v/>
      </c>
      <c r="T17" s="179"/>
      <c r="U17" s="180">
        <f t="shared" si="16"/>
        <v>0</v>
      </c>
      <c r="V17" s="180">
        <f t="shared" si="17"/>
        <v>0</v>
      </c>
      <c r="W17" s="180">
        <f t="shared" si="18"/>
        <v>0</v>
      </c>
      <c r="X17" s="180">
        <f t="shared" si="19"/>
        <v>0</v>
      </c>
      <c r="Y17" s="180">
        <f t="shared" si="20"/>
        <v>0</v>
      </c>
      <c r="Z17" s="180">
        <f t="shared" si="21"/>
        <v>0</v>
      </c>
      <c r="AA17" s="180">
        <f t="shared" si="22"/>
        <v>0</v>
      </c>
      <c r="AB17" s="180">
        <f t="shared" si="23"/>
        <v>0</v>
      </c>
      <c r="AC17" s="181"/>
      <c r="AD17" s="180">
        <f t="shared" si="0"/>
        <v>0</v>
      </c>
      <c r="AE17" s="180">
        <f t="shared" si="1"/>
        <v>0</v>
      </c>
      <c r="AF17" s="180">
        <f t="shared" si="2"/>
        <v>0</v>
      </c>
      <c r="AG17" s="180">
        <f t="shared" si="3"/>
        <v>0</v>
      </c>
      <c r="AH17" s="180">
        <f t="shared" si="4"/>
        <v>0</v>
      </c>
      <c r="AI17" s="180">
        <f t="shared" si="5"/>
        <v>0</v>
      </c>
      <c r="AJ17" s="180">
        <f t="shared" si="6"/>
        <v>0</v>
      </c>
      <c r="AK17" s="180">
        <f t="shared" si="7"/>
        <v>0</v>
      </c>
      <c r="AL17" s="181"/>
      <c r="AM17" s="180">
        <f t="shared" si="24"/>
        <v>0</v>
      </c>
      <c r="AN17" s="180">
        <f t="shared" si="25"/>
        <v>0</v>
      </c>
      <c r="AO17" s="180">
        <f t="shared" si="26"/>
        <v>0</v>
      </c>
      <c r="AP17" s="180">
        <f t="shared" si="27"/>
        <v>0</v>
      </c>
      <c r="AQ17" s="180">
        <f t="shared" si="28"/>
        <v>0</v>
      </c>
      <c r="AR17" s="180">
        <f t="shared" si="29"/>
        <v>0</v>
      </c>
      <c r="AS17" s="180">
        <f t="shared" si="30"/>
        <v>0</v>
      </c>
      <c r="AT17" s="180">
        <f t="shared" si="31"/>
        <v>0</v>
      </c>
      <c r="AU17" s="181"/>
      <c r="AV17" s="180">
        <f t="shared" si="32"/>
        <v>0</v>
      </c>
      <c r="AW17" s="180">
        <f t="shared" si="33"/>
        <v>0</v>
      </c>
      <c r="AX17" s="180">
        <f t="shared" si="34"/>
        <v>0</v>
      </c>
      <c r="AY17" s="180">
        <f t="shared" si="35"/>
        <v>0</v>
      </c>
      <c r="AZ17" s="180">
        <f t="shared" si="36"/>
        <v>0</v>
      </c>
      <c r="BA17" s="180">
        <f t="shared" si="37"/>
        <v>0</v>
      </c>
      <c r="BB17" s="180">
        <f t="shared" si="38"/>
        <v>0</v>
      </c>
      <c r="BC17" s="180">
        <f t="shared" si="39"/>
        <v>0</v>
      </c>
      <c r="BD17" s="146"/>
      <c r="BE17" s="182">
        <f t="shared" si="40"/>
        <v>0</v>
      </c>
      <c r="BF17" s="182">
        <f t="shared" ref="BF17:BF42" si="41">COUNTIFS(BE17,"0",M17,"①")*N17</f>
        <v>0</v>
      </c>
      <c r="BG17" s="182">
        <f t="shared" ref="BG17:BG42" si="42">COUNTIFS(BE17,"0",M17,"②")*N17</f>
        <v>0</v>
      </c>
      <c r="BH17" s="182">
        <f t="shared" ref="BH17:BH42" si="43">COUNTIFS(BE17,"0",M17,"③")*N17</f>
        <v>0</v>
      </c>
      <c r="BI17" s="182">
        <f t="shared" ref="BI17:BI42" si="44">COUNTIFS(BE17,"0",M17,"④")*N17</f>
        <v>0</v>
      </c>
      <c r="BJ17" s="182">
        <f t="shared" ref="BJ17:BJ42" si="45">COUNTIFS(BE17,"0",M17,"⑤")*N17</f>
        <v>0</v>
      </c>
      <c r="BK17" s="182">
        <f t="shared" ref="BK17:BK42" si="46">COUNTIFS(BE17,"0",M17,"⑥")*N17</f>
        <v>0</v>
      </c>
      <c r="BL17" s="182">
        <f t="shared" ref="BL17:BL42" si="47">COUNTIFS(BE17,"0",M17,"⑦")*N17</f>
        <v>0</v>
      </c>
      <c r="BM17" s="182">
        <f t="shared" ref="BM17:BM42" si="48">COUNTIFS(BE17,"0",M17,"⑧")*N17</f>
        <v>0</v>
      </c>
      <c r="BN17" s="183"/>
      <c r="BO17" s="184">
        <f t="shared" si="8"/>
        <v>0</v>
      </c>
      <c r="BP17" s="184">
        <f t="shared" si="9"/>
        <v>0</v>
      </c>
      <c r="BQ17" s="184">
        <f t="shared" si="10"/>
        <v>0</v>
      </c>
      <c r="BR17" s="184">
        <f t="shared" si="11"/>
        <v>0</v>
      </c>
      <c r="BS17" s="184">
        <f t="shared" si="12"/>
        <v>0</v>
      </c>
      <c r="BT17" s="184">
        <f t="shared" si="13"/>
        <v>0</v>
      </c>
      <c r="BU17" s="184">
        <f t="shared" si="14"/>
        <v>0</v>
      </c>
      <c r="BV17" s="184">
        <f t="shared" si="15"/>
        <v>0</v>
      </c>
    </row>
    <row r="18" spans="1:74" s="185" customFormat="1" ht="24" customHeight="1" x14ac:dyDescent="0.15">
      <c r="A18" s="176"/>
      <c r="B18" s="186"/>
      <c r="C18" s="380"/>
      <c r="D18" s="381"/>
      <c r="E18" s="382"/>
      <c r="F18" s="383"/>
      <c r="G18" s="383"/>
      <c r="H18" s="383"/>
      <c r="I18" s="383"/>
      <c r="J18" s="383"/>
      <c r="K18" s="533"/>
      <c r="L18" s="92"/>
      <c r="M18" s="93"/>
      <c r="N18" s="94"/>
      <c r="O18" s="385"/>
      <c r="P18" s="386"/>
      <c r="Q18" s="387"/>
      <c r="R18" s="178"/>
      <c r="S18" s="179" t="str">
        <f>IF(L18=$U$11,$U$11&amp;M18,IF(L18=$AD$11,$AD$11&amp;M18,IF(L18=AM8,AM8&amp;M18,IF(L18=$AV$9,$AV$9&amp;M18,IF(L18=BF9,BF9&amp;M18,IF(L18="","",$BF$9&amp;M18))))))</f>
        <v/>
      </c>
      <c r="T18" s="179"/>
      <c r="U18" s="180">
        <f t="shared" si="16"/>
        <v>0</v>
      </c>
      <c r="V18" s="180">
        <f t="shared" si="17"/>
        <v>0</v>
      </c>
      <c r="W18" s="180">
        <f t="shared" si="18"/>
        <v>0</v>
      </c>
      <c r="X18" s="180">
        <f t="shared" si="19"/>
        <v>0</v>
      </c>
      <c r="Y18" s="180">
        <f t="shared" si="20"/>
        <v>0</v>
      </c>
      <c r="Z18" s="180">
        <f t="shared" si="21"/>
        <v>0</v>
      </c>
      <c r="AA18" s="180">
        <f t="shared" si="22"/>
        <v>0</v>
      </c>
      <c r="AB18" s="180">
        <f t="shared" si="23"/>
        <v>0</v>
      </c>
      <c r="AC18" s="181"/>
      <c r="AD18" s="180">
        <f t="shared" si="0"/>
        <v>0</v>
      </c>
      <c r="AE18" s="180">
        <f t="shared" si="1"/>
        <v>0</v>
      </c>
      <c r="AF18" s="180">
        <f t="shared" si="2"/>
        <v>0</v>
      </c>
      <c r="AG18" s="180">
        <f t="shared" si="3"/>
        <v>0</v>
      </c>
      <c r="AH18" s="180">
        <f t="shared" si="4"/>
        <v>0</v>
      </c>
      <c r="AI18" s="180">
        <f t="shared" si="5"/>
        <v>0</v>
      </c>
      <c r="AJ18" s="180">
        <f t="shared" si="6"/>
        <v>0</v>
      </c>
      <c r="AK18" s="180">
        <f t="shared" si="7"/>
        <v>0</v>
      </c>
      <c r="AL18" s="181"/>
      <c r="AM18" s="180">
        <f t="shared" si="24"/>
        <v>0</v>
      </c>
      <c r="AN18" s="180">
        <f t="shared" si="25"/>
        <v>0</v>
      </c>
      <c r="AO18" s="180">
        <f t="shared" si="26"/>
        <v>0</v>
      </c>
      <c r="AP18" s="180">
        <f t="shared" si="27"/>
        <v>0</v>
      </c>
      <c r="AQ18" s="180">
        <f t="shared" si="28"/>
        <v>0</v>
      </c>
      <c r="AR18" s="180">
        <f t="shared" si="29"/>
        <v>0</v>
      </c>
      <c r="AS18" s="180">
        <f t="shared" si="30"/>
        <v>0</v>
      </c>
      <c r="AT18" s="180">
        <f t="shared" si="31"/>
        <v>0</v>
      </c>
      <c r="AU18" s="181"/>
      <c r="AV18" s="180">
        <f t="shared" si="32"/>
        <v>0</v>
      </c>
      <c r="AW18" s="180">
        <f t="shared" si="33"/>
        <v>0</v>
      </c>
      <c r="AX18" s="180">
        <f t="shared" si="34"/>
        <v>0</v>
      </c>
      <c r="AY18" s="180">
        <f t="shared" si="35"/>
        <v>0</v>
      </c>
      <c r="AZ18" s="180">
        <f t="shared" si="36"/>
        <v>0</v>
      </c>
      <c r="BA18" s="180">
        <f t="shared" si="37"/>
        <v>0</v>
      </c>
      <c r="BB18" s="180">
        <f t="shared" si="38"/>
        <v>0</v>
      </c>
      <c r="BC18" s="180">
        <f t="shared" si="39"/>
        <v>0</v>
      </c>
      <c r="BD18" s="146"/>
      <c r="BE18" s="182">
        <f t="shared" si="40"/>
        <v>0</v>
      </c>
      <c r="BF18" s="182">
        <f t="shared" si="41"/>
        <v>0</v>
      </c>
      <c r="BG18" s="182">
        <f t="shared" si="42"/>
        <v>0</v>
      </c>
      <c r="BH18" s="182">
        <f t="shared" si="43"/>
        <v>0</v>
      </c>
      <c r="BI18" s="182">
        <f t="shared" si="44"/>
        <v>0</v>
      </c>
      <c r="BJ18" s="182">
        <f t="shared" si="45"/>
        <v>0</v>
      </c>
      <c r="BK18" s="182">
        <f t="shared" si="46"/>
        <v>0</v>
      </c>
      <c r="BL18" s="182">
        <f t="shared" si="47"/>
        <v>0</v>
      </c>
      <c r="BM18" s="182">
        <f t="shared" si="48"/>
        <v>0</v>
      </c>
      <c r="BN18" s="183"/>
      <c r="BO18" s="184">
        <f t="shared" si="8"/>
        <v>0</v>
      </c>
      <c r="BP18" s="184">
        <f t="shared" si="9"/>
        <v>0</v>
      </c>
      <c r="BQ18" s="184">
        <f t="shared" si="10"/>
        <v>0</v>
      </c>
      <c r="BR18" s="184">
        <f t="shared" si="11"/>
        <v>0</v>
      </c>
      <c r="BS18" s="184">
        <f t="shared" si="12"/>
        <v>0</v>
      </c>
      <c r="BT18" s="184">
        <f t="shared" si="13"/>
        <v>0</v>
      </c>
      <c r="BU18" s="184">
        <f t="shared" si="14"/>
        <v>0</v>
      </c>
      <c r="BV18" s="184">
        <f t="shared" si="15"/>
        <v>0</v>
      </c>
    </row>
    <row r="19" spans="1:74" s="185" customFormat="1" ht="24" customHeight="1" x14ac:dyDescent="0.15">
      <c r="A19" s="176"/>
      <c r="B19" s="187"/>
      <c r="C19" s="380"/>
      <c r="D19" s="381"/>
      <c r="E19" s="382"/>
      <c r="F19" s="383"/>
      <c r="G19" s="383"/>
      <c r="H19" s="383"/>
      <c r="I19" s="383"/>
      <c r="J19" s="383"/>
      <c r="K19" s="533"/>
      <c r="L19" s="92"/>
      <c r="M19" s="93"/>
      <c r="N19" s="94"/>
      <c r="O19" s="385"/>
      <c r="P19" s="386"/>
      <c r="Q19" s="387"/>
      <c r="R19" s="178"/>
      <c r="S19" s="179" t="str">
        <f>IF(L19=$U$11,$U$11&amp;M19,IF(L19=$AD$11,$AD$11&amp;M19,IF(L19=AM8,AM8&amp;M19,IF(L19=$AV$9,$AV$9&amp;M19,IF(L19=BF9,BF9&amp;M19,IF(L19="","",$BF$9&amp;M19))))))</f>
        <v/>
      </c>
      <c r="T19" s="179"/>
      <c r="U19" s="180">
        <f t="shared" si="16"/>
        <v>0</v>
      </c>
      <c r="V19" s="180">
        <f t="shared" si="17"/>
        <v>0</v>
      </c>
      <c r="W19" s="180">
        <f t="shared" si="18"/>
        <v>0</v>
      </c>
      <c r="X19" s="180">
        <f t="shared" si="19"/>
        <v>0</v>
      </c>
      <c r="Y19" s="180">
        <f t="shared" si="20"/>
        <v>0</v>
      </c>
      <c r="Z19" s="180">
        <f t="shared" si="21"/>
        <v>0</v>
      </c>
      <c r="AA19" s="180">
        <f t="shared" si="22"/>
        <v>0</v>
      </c>
      <c r="AB19" s="180">
        <f t="shared" si="23"/>
        <v>0</v>
      </c>
      <c r="AC19" s="181"/>
      <c r="AD19" s="180">
        <f t="shared" si="0"/>
        <v>0</v>
      </c>
      <c r="AE19" s="180">
        <f t="shared" si="1"/>
        <v>0</v>
      </c>
      <c r="AF19" s="180">
        <f t="shared" si="2"/>
        <v>0</v>
      </c>
      <c r="AG19" s="180">
        <f t="shared" si="3"/>
        <v>0</v>
      </c>
      <c r="AH19" s="180">
        <f t="shared" si="4"/>
        <v>0</v>
      </c>
      <c r="AI19" s="180">
        <f t="shared" si="5"/>
        <v>0</v>
      </c>
      <c r="AJ19" s="180">
        <f t="shared" si="6"/>
        <v>0</v>
      </c>
      <c r="AK19" s="180">
        <f t="shared" si="7"/>
        <v>0</v>
      </c>
      <c r="AL19" s="181"/>
      <c r="AM19" s="180">
        <f t="shared" si="24"/>
        <v>0</v>
      </c>
      <c r="AN19" s="180">
        <f t="shared" si="25"/>
        <v>0</v>
      </c>
      <c r="AO19" s="180">
        <f t="shared" si="26"/>
        <v>0</v>
      </c>
      <c r="AP19" s="180">
        <f t="shared" si="27"/>
        <v>0</v>
      </c>
      <c r="AQ19" s="180">
        <f t="shared" si="28"/>
        <v>0</v>
      </c>
      <c r="AR19" s="180">
        <f t="shared" si="29"/>
        <v>0</v>
      </c>
      <c r="AS19" s="180">
        <f t="shared" si="30"/>
        <v>0</v>
      </c>
      <c r="AT19" s="180">
        <f t="shared" si="31"/>
        <v>0</v>
      </c>
      <c r="AU19" s="181"/>
      <c r="AV19" s="180">
        <f t="shared" si="32"/>
        <v>0</v>
      </c>
      <c r="AW19" s="180">
        <f t="shared" si="33"/>
        <v>0</v>
      </c>
      <c r="AX19" s="180">
        <f t="shared" si="34"/>
        <v>0</v>
      </c>
      <c r="AY19" s="180">
        <f t="shared" si="35"/>
        <v>0</v>
      </c>
      <c r="AZ19" s="180">
        <f t="shared" si="36"/>
        <v>0</v>
      </c>
      <c r="BA19" s="180">
        <f t="shared" si="37"/>
        <v>0</v>
      </c>
      <c r="BB19" s="180">
        <f t="shared" si="38"/>
        <v>0</v>
      </c>
      <c r="BC19" s="180">
        <f t="shared" si="39"/>
        <v>0</v>
      </c>
      <c r="BD19" s="146"/>
      <c r="BE19" s="182">
        <f t="shared" si="40"/>
        <v>0</v>
      </c>
      <c r="BF19" s="182">
        <f t="shared" si="41"/>
        <v>0</v>
      </c>
      <c r="BG19" s="182">
        <f t="shared" si="42"/>
        <v>0</v>
      </c>
      <c r="BH19" s="182">
        <f t="shared" si="43"/>
        <v>0</v>
      </c>
      <c r="BI19" s="182">
        <f t="shared" si="44"/>
        <v>0</v>
      </c>
      <c r="BJ19" s="182">
        <f t="shared" si="45"/>
        <v>0</v>
      </c>
      <c r="BK19" s="182">
        <f t="shared" si="46"/>
        <v>0</v>
      </c>
      <c r="BL19" s="182">
        <f t="shared" si="47"/>
        <v>0</v>
      </c>
      <c r="BM19" s="182">
        <f t="shared" si="48"/>
        <v>0</v>
      </c>
      <c r="BN19" s="183"/>
      <c r="BO19" s="184">
        <f t="shared" si="8"/>
        <v>0</v>
      </c>
      <c r="BP19" s="184">
        <f t="shared" si="9"/>
        <v>0</v>
      </c>
      <c r="BQ19" s="184">
        <f t="shared" si="10"/>
        <v>0</v>
      </c>
      <c r="BR19" s="184">
        <f t="shared" si="11"/>
        <v>0</v>
      </c>
      <c r="BS19" s="184">
        <f t="shared" si="12"/>
        <v>0</v>
      </c>
      <c r="BT19" s="184">
        <f t="shared" si="13"/>
        <v>0</v>
      </c>
      <c r="BU19" s="184">
        <f t="shared" si="14"/>
        <v>0</v>
      </c>
      <c r="BV19" s="184">
        <f t="shared" si="15"/>
        <v>0</v>
      </c>
    </row>
    <row r="20" spans="1:74" s="185" customFormat="1" ht="24" customHeight="1" x14ac:dyDescent="0.15">
      <c r="A20" s="176"/>
      <c r="B20" s="186"/>
      <c r="C20" s="380"/>
      <c r="D20" s="381"/>
      <c r="E20" s="382"/>
      <c r="F20" s="383"/>
      <c r="G20" s="383"/>
      <c r="H20" s="383"/>
      <c r="I20" s="383"/>
      <c r="J20" s="383"/>
      <c r="K20" s="533"/>
      <c r="L20" s="92"/>
      <c r="M20" s="93"/>
      <c r="N20" s="94"/>
      <c r="O20" s="385"/>
      <c r="P20" s="386"/>
      <c r="Q20" s="387"/>
      <c r="R20" s="178"/>
      <c r="S20" s="179" t="str">
        <f>IF(L20=$U$11,$U$11&amp;M20,IF(L20=$AD$11,$AD$11&amp;M20,IF(L20=AM8,AM8&amp;M20,IF(L20=$AV$9,$AV$9&amp;M20,IF(L20=BF9,BF9&amp;M20,IF(L20="","",$BF$9&amp;M20))))))</f>
        <v/>
      </c>
      <c r="T20" s="179"/>
      <c r="U20" s="180">
        <f t="shared" si="16"/>
        <v>0</v>
      </c>
      <c r="V20" s="180">
        <f t="shared" si="17"/>
        <v>0</v>
      </c>
      <c r="W20" s="180">
        <f t="shared" si="18"/>
        <v>0</v>
      </c>
      <c r="X20" s="180">
        <f t="shared" si="19"/>
        <v>0</v>
      </c>
      <c r="Y20" s="180">
        <f t="shared" si="20"/>
        <v>0</v>
      </c>
      <c r="Z20" s="180">
        <f t="shared" si="21"/>
        <v>0</v>
      </c>
      <c r="AA20" s="180">
        <f t="shared" si="22"/>
        <v>0</v>
      </c>
      <c r="AB20" s="180">
        <f t="shared" si="23"/>
        <v>0</v>
      </c>
      <c r="AC20" s="181"/>
      <c r="AD20" s="180">
        <f t="shared" si="0"/>
        <v>0</v>
      </c>
      <c r="AE20" s="180">
        <f t="shared" si="1"/>
        <v>0</v>
      </c>
      <c r="AF20" s="180">
        <f t="shared" si="2"/>
        <v>0</v>
      </c>
      <c r="AG20" s="180">
        <f t="shared" si="3"/>
        <v>0</v>
      </c>
      <c r="AH20" s="180">
        <f t="shared" si="4"/>
        <v>0</v>
      </c>
      <c r="AI20" s="180">
        <f t="shared" si="5"/>
        <v>0</v>
      </c>
      <c r="AJ20" s="180">
        <f t="shared" si="6"/>
        <v>0</v>
      </c>
      <c r="AK20" s="180">
        <f t="shared" si="7"/>
        <v>0</v>
      </c>
      <c r="AL20" s="181"/>
      <c r="AM20" s="180">
        <f t="shared" si="24"/>
        <v>0</v>
      </c>
      <c r="AN20" s="180">
        <f t="shared" si="25"/>
        <v>0</v>
      </c>
      <c r="AO20" s="180">
        <f t="shared" si="26"/>
        <v>0</v>
      </c>
      <c r="AP20" s="180">
        <f t="shared" si="27"/>
        <v>0</v>
      </c>
      <c r="AQ20" s="180">
        <f t="shared" si="28"/>
        <v>0</v>
      </c>
      <c r="AR20" s="180">
        <f t="shared" si="29"/>
        <v>0</v>
      </c>
      <c r="AS20" s="180">
        <f t="shared" si="30"/>
        <v>0</v>
      </c>
      <c r="AT20" s="180">
        <f t="shared" si="31"/>
        <v>0</v>
      </c>
      <c r="AU20" s="181"/>
      <c r="AV20" s="180">
        <f t="shared" si="32"/>
        <v>0</v>
      </c>
      <c r="AW20" s="180">
        <f t="shared" si="33"/>
        <v>0</v>
      </c>
      <c r="AX20" s="180">
        <f t="shared" si="34"/>
        <v>0</v>
      </c>
      <c r="AY20" s="180">
        <f t="shared" si="35"/>
        <v>0</v>
      </c>
      <c r="AZ20" s="180">
        <f t="shared" si="36"/>
        <v>0</v>
      </c>
      <c r="BA20" s="180">
        <f t="shared" si="37"/>
        <v>0</v>
      </c>
      <c r="BB20" s="180">
        <f t="shared" si="38"/>
        <v>0</v>
      </c>
      <c r="BC20" s="180">
        <f t="shared" si="39"/>
        <v>0</v>
      </c>
      <c r="BD20" s="146"/>
      <c r="BE20" s="182">
        <f t="shared" si="40"/>
        <v>0</v>
      </c>
      <c r="BF20" s="182">
        <f t="shared" si="41"/>
        <v>0</v>
      </c>
      <c r="BG20" s="182">
        <f t="shared" si="42"/>
        <v>0</v>
      </c>
      <c r="BH20" s="182">
        <f t="shared" si="43"/>
        <v>0</v>
      </c>
      <c r="BI20" s="182">
        <f t="shared" si="44"/>
        <v>0</v>
      </c>
      <c r="BJ20" s="182">
        <f t="shared" si="45"/>
        <v>0</v>
      </c>
      <c r="BK20" s="182">
        <f t="shared" si="46"/>
        <v>0</v>
      </c>
      <c r="BL20" s="182">
        <f t="shared" si="47"/>
        <v>0</v>
      </c>
      <c r="BM20" s="182">
        <f t="shared" si="48"/>
        <v>0</v>
      </c>
      <c r="BN20" s="183"/>
      <c r="BO20" s="184">
        <f t="shared" si="8"/>
        <v>0</v>
      </c>
      <c r="BP20" s="184">
        <f t="shared" si="9"/>
        <v>0</v>
      </c>
      <c r="BQ20" s="184">
        <f t="shared" si="10"/>
        <v>0</v>
      </c>
      <c r="BR20" s="184">
        <f t="shared" si="11"/>
        <v>0</v>
      </c>
      <c r="BS20" s="184">
        <f t="shared" si="12"/>
        <v>0</v>
      </c>
      <c r="BT20" s="184">
        <f t="shared" si="13"/>
        <v>0</v>
      </c>
      <c r="BU20" s="184">
        <f t="shared" si="14"/>
        <v>0</v>
      </c>
      <c r="BV20" s="184">
        <f t="shared" si="15"/>
        <v>0</v>
      </c>
    </row>
    <row r="21" spans="1:74" s="185" customFormat="1" ht="24" customHeight="1" x14ac:dyDescent="0.15">
      <c r="A21" s="176"/>
      <c r="B21" s="187"/>
      <c r="C21" s="380"/>
      <c r="D21" s="381"/>
      <c r="E21" s="382"/>
      <c r="F21" s="383"/>
      <c r="G21" s="383"/>
      <c r="H21" s="383"/>
      <c r="I21" s="383"/>
      <c r="J21" s="383"/>
      <c r="K21" s="533"/>
      <c r="L21" s="92"/>
      <c r="M21" s="93"/>
      <c r="N21" s="94"/>
      <c r="O21" s="385"/>
      <c r="P21" s="386"/>
      <c r="Q21" s="387"/>
      <c r="R21" s="178"/>
      <c r="S21" s="179" t="str">
        <f>IF(L21=$U$11,$U$11&amp;M21,IF(L21=$AD$11,$AD$11&amp;M21,IF(L21=AM8,AM8&amp;M21,IF(L21=$AV$9,$AV$9&amp;M21,IF(L21=BF9,BF9&amp;M21,IF(L21="","",$BF$9&amp;M21))))))</f>
        <v/>
      </c>
      <c r="T21" s="179"/>
      <c r="U21" s="180">
        <f t="shared" si="16"/>
        <v>0</v>
      </c>
      <c r="V21" s="180">
        <f t="shared" si="17"/>
        <v>0</v>
      </c>
      <c r="W21" s="180">
        <f t="shared" si="18"/>
        <v>0</v>
      </c>
      <c r="X21" s="180">
        <f t="shared" si="19"/>
        <v>0</v>
      </c>
      <c r="Y21" s="180">
        <f t="shared" si="20"/>
        <v>0</v>
      </c>
      <c r="Z21" s="180">
        <f t="shared" si="21"/>
        <v>0</v>
      </c>
      <c r="AA21" s="180">
        <f t="shared" si="22"/>
        <v>0</v>
      </c>
      <c r="AB21" s="180">
        <f t="shared" si="23"/>
        <v>0</v>
      </c>
      <c r="AC21" s="181"/>
      <c r="AD21" s="180">
        <f t="shared" si="0"/>
        <v>0</v>
      </c>
      <c r="AE21" s="180">
        <f t="shared" si="1"/>
        <v>0</v>
      </c>
      <c r="AF21" s="180">
        <f t="shared" si="2"/>
        <v>0</v>
      </c>
      <c r="AG21" s="180">
        <f t="shared" si="3"/>
        <v>0</v>
      </c>
      <c r="AH21" s="180">
        <f t="shared" si="4"/>
        <v>0</v>
      </c>
      <c r="AI21" s="180">
        <f t="shared" si="5"/>
        <v>0</v>
      </c>
      <c r="AJ21" s="180">
        <f t="shared" si="6"/>
        <v>0</v>
      </c>
      <c r="AK21" s="180">
        <f t="shared" si="7"/>
        <v>0</v>
      </c>
      <c r="AL21" s="181"/>
      <c r="AM21" s="180">
        <f t="shared" si="24"/>
        <v>0</v>
      </c>
      <c r="AN21" s="180">
        <f t="shared" si="25"/>
        <v>0</v>
      </c>
      <c r="AO21" s="180">
        <f t="shared" si="26"/>
        <v>0</v>
      </c>
      <c r="AP21" s="180">
        <f t="shared" si="27"/>
        <v>0</v>
      </c>
      <c r="AQ21" s="180">
        <f t="shared" si="28"/>
        <v>0</v>
      </c>
      <c r="AR21" s="180">
        <f t="shared" si="29"/>
        <v>0</v>
      </c>
      <c r="AS21" s="180">
        <f t="shared" si="30"/>
        <v>0</v>
      </c>
      <c r="AT21" s="180">
        <f t="shared" si="31"/>
        <v>0</v>
      </c>
      <c r="AU21" s="181"/>
      <c r="AV21" s="180">
        <f t="shared" si="32"/>
        <v>0</v>
      </c>
      <c r="AW21" s="180">
        <f t="shared" si="33"/>
        <v>0</v>
      </c>
      <c r="AX21" s="180">
        <f t="shared" si="34"/>
        <v>0</v>
      </c>
      <c r="AY21" s="180">
        <f t="shared" si="35"/>
        <v>0</v>
      </c>
      <c r="AZ21" s="180">
        <f t="shared" si="36"/>
        <v>0</v>
      </c>
      <c r="BA21" s="180">
        <f t="shared" si="37"/>
        <v>0</v>
      </c>
      <c r="BB21" s="180">
        <f t="shared" si="38"/>
        <v>0</v>
      </c>
      <c r="BC21" s="180">
        <f t="shared" si="39"/>
        <v>0</v>
      </c>
      <c r="BD21" s="146"/>
      <c r="BE21" s="182">
        <f t="shared" si="40"/>
        <v>0</v>
      </c>
      <c r="BF21" s="182">
        <f t="shared" si="41"/>
        <v>0</v>
      </c>
      <c r="BG21" s="182">
        <f t="shared" si="42"/>
        <v>0</v>
      </c>
      <c r="BH21" s="182">
        <f t="shared" si="43"/>
        <v>0</v>
      </c>
      <c r="BI21" s="182">
        <f t="shared" si="44"/>
        <v>0</v>
      </c>
      <c r="BJ21" s="182">
        <f t="shared" si="45"/>
        <v>0</v>
      </c>
      <c r="BK21" s="182">
        <f t="shared" si="46"/>
        <v>0</v>
      </c>
      <c r="BL21" s="182">
        <f t="shared" si="47"/>
        <v>0</v>
      </c>
      <c r="BM21" s="182">
        <f t="shared" si="48"/>
        <v>0</v>
      </c>
      <c r="BN21" s="183"/>
      <c r="BO21" s="184">
        <f t="shared" si="8"/>
        <v>0</v>
      </c>
      <c r="BP21" s="184">
        <f t="shared" si="9"/>
        <v>0</v>
      </c>
      <c r="BQ21" s="184">
        <f t="shared" si="10"/>
        <v>0</v>
      </c>
      <c r="BR21" s="184">
        <f t="shared" si="11"/>
        <v>0</v>
      </c>
      <c r="BS21" s="184">
        <f t="shared" si="12"/>
        <v>0</v>
      </c>
      <c r="BT21" s="184">
        <f t="shared" si="13"/>
        <v>0</v>
      </c>
      <c r="BU21" s="184">
        <f t="shared" si="14"/>
        <v>0</v>
      </c>
      <c r="BV21" s="184">
        <f t="shared" si="15"/>
        <v>0</v>
      </c>
    </row>
    <row r="22" spans="1:74" s="185" customFormat="1" ht="24" customHeight="1" x14ac:dyDescent="0.15">
      <c r="A22" s="176"/>
      <c r="B22" s="186"/>
      <c r="C22" s="380"/>
      <c r="D22" s="381"/>
      <c r="E22" s="382"/>
      <c r="F22" s="383"/>
      <c r="G22" s="383"/>
      <c r="H22" s="383"/>
      <c r="I22" s="383"/>
      <c r="J22" s="383"/>
      <c r="K22" s="533"/>
      <c r="L22" s="92"/>
      <c r="M22" s="93"/>
      <c r="N22" s="94"/>
      <c r="O22" s="385"/>
      <c r="P22" s="386"/>
      <c r="Q22" s="387"/>
      <c r="R22" s="188"/>
      <c r="S22" s="179" t="str">
        <f>IF(L22=$U$11,$U$11&amp;M22,IF(L22=$AD$11,$AD$11&amp;M22,IF(L22=AM8,AM8&amp;M22,IF(L22=$AV$9,$AV$9&amp;M22,IF(L22=BF9,BF9&amp;M22,IF(L22="","",$BF$9&amp;M22))))))</f>
        <v/>
      </c>
      <c r="T22" s="179"/>
      <c r="U22" s="180">
        <f t="shared" si="16"/>
        <v>0</v>
      </c>
      <c r="V22" s="180">
        <f t="shared" si="17"/>
        <v>0</v>
      </c>
      <c r="W22" s="180">
        <f t="shared" si="18"/>
        <v>0</v>
      </c>
      <c r="X22" s="180">
        <f t="shared" si="19"/>
        <v>0</v>
      </c>
      <c r="Y22" s="180">
        <f t="shared" si="20"/>
        <v>0</v>
      </c>
      <c r="Z22" s="180">
        <f t="shared" si="21"/>
        <v>0</v>
      </c>
      <c r="AA22" s="180">
        <f t="shared" si="22"/>
        <v>0</v>
      </c>
      <c r="AB22" s="180">
        <f t="shared" si="23"/>
        <v>0</v>
      </c>
      <c r="AC22" s="181"/>
      <c r="AD22" s="180">
        <f t="shared" si="0"/>
        <v>0</v>
      </c>
      <c r="AE22" s="180">
        <f t="shared" si="1"/>
        <v>0</v>
      </c>
      <c r="AF22" s="180">
        <f t="shared" si="2"/>
        <v>0</v>
      </c>
      <c r="AG22" s="180">
        <f t="shared" si="3"/>
        <v>0</v>
      </c>
      <c r="AH22" s="180">
        <f t="shared" si="4"/>
        <v>0</v>
      </c>
      <c r="AI22" s="180">
        <f t="shared" si="5"/>
        <v>0</v>
      </c>
      <c r="AJ22" s="180">
        <f t="shared" si="6"/>
        <v>0</v>
      </c>
      <c r="AK22" s="180">
        <f t="shared" si="7"/>
        <v>0</v>
      </c>
      <c r="AL22" s="181"/>
      <c r="AM22" s="180">
        <f t="shared" si="24"/>
        <v>0</v>
      </c>
      <c r="AN22" s="180">
        <f t="shared" si="25"/>
        <v>0</v>
      </c>
      <c r="AO22" s="180">
        <f t="shared" si="26"/>
        <v>0</v>
      </c>
      <c r="AP22" s="180">
        <f t="shared" si="27"/>
        <v>0</v>
      </c>
      <c r="AQ22" s="180">
        <f t="shared" si="28"/>
        <v>0</v>
      </c>
      <c r="AR22" s="180">
        <f t="shared" si="29"/>
        <v>0</v>
      </c>
      <c r="AS22" s="180">
        <f t="shared" si="30"/>
        <v>0</v>
      </c>
      <c r="AT22" s="180">
        <f t="shared" si="31"/>
        <v>0</v>
      </c>
      <c r="AU22" s="181"/>
      <c r="AV22" s="180">
        <f t="shared" si="32"/>
        <v>0</v>
      </c>
      <c r="AW22" s="180">
        <f t="shared" si="33"/>
        <v>0</v>
      </c>
      <c r="AX22" s="180">
        <f t="shared" si="34"/>
        <v>0</v>
      </c>
      <c r="AY22" s="180">
        <f t="shared" si="35"/>
        <v>0</v>
      </c>
      <c r="AZ22" s="180">
        <f t="shared" si="36"/>
        <v>0</v>
      </c>
      <c r="BA22" s="180">
        <f t="shared" si="37"/>
        <v>0</v>
      </c>
      <c r="BB22" s="180">
        <f t="shared" si="38"/>
        <v>0</v>
      </c>
      <c r="BC22" s="180">
        <f t="shared" si="39"/>
        <v>0</v>
      </c>
      <c r="BD22" s="146"/>
      <c r="BE22" s="182">
        <f t="shared" si="40"/>
        <v>0</v>
      </c>
      <c r="BF22" s="182">
        <f t="shared" si="41"/>
        <v>0</v>
      </c>
      <c r="BG22" s="182">
        <f t="shared" si="42"/>
        <v>0</v>
      </c>
      <c r="BH22" s="182">
        <f t="shared" si="43"/>
        <v>0</v>
      </c>
      <c r="BI22" s="182">
        <f t="shared" si="44"/>
        <v>0</v>
      </c>
      <c r="BJ22" s="182">
        <f t="shared" si="45"/>
        <v>0</v>
      </c>
      <c r="BK22" s="182">
        <f t="shared" si="46"/>
        <v>0</v>
      </c>
      <c r="BL22" s="182">
        <f t="shared" si="47"/>
        <v>0</v>
      </c>
      <c r="BM22" s="182">
        <f t="shared" si="48"/>
        <v>0</v>
      </c>
      <c r="BN22" s="183"/>
      <c r="BO22" s="184">
        <f t="shared" si="8"/>
        <v>0</v>
      </c>
      <c r="BP22" s="184">
        <f t="shared" si="9"/>
        <v>0</v>
      </c>
      <c r="BQ22" s="184">
        <f t="shared" si="10"/>
        <v>0</v>
      </c>
      <c r="BR22" s="184">
        <f t="shared" si="11"/>
        <v>0</v>
      </c>
      <c r="BS22" s="184">
        <f t="shared" si="12"/>
        <v>0</v>
      </c>
      <c r="BT22" s="184">
        <f t="shared" si="13"/>
        <v>0</v>
      </c>
      <c r="BU22" s="184">
        <f t="shared" si="14"/>
        <v>0</v>
      </c>
      <c r="BV22" s="184">
        <f t="shared" si="15"/>
        <v>0</v>
      </c>
    </row>
    <row r="23" spans="1:74" s="185" customFormat="1" ht="24" customHeight="1" x14ac:dyDescent="0.15">
      <c r="A23" s="176"/>
      <c r="B23" s="186"/>
      <c r="C23" s="380"/>
      <c r="D23" s="381"/>
      <c r="E23" s="382"/>
      <c r="F23" s="383"/>
      <c r="G23" s="383"/>
      <c r="H23" s="383"/>
      <c r="I23" s="383"/>
      <c r="J23" s="383"/>
      <c r="K23" s="533"/>
      <c r="L23" s="92"/>
      <c r="M23" s="93"/>
      <c r="N23" s="94"/>
      <c r="O23" s="385"/>
      <c r="P23" s="386"/>
      <c r="Q23" s="387"/>
      <c r="R23" s="178"/>
      <c r="S23" s="179" t="str">
        <f>IF(L23=$U$11,$U$11&amp;M23,IF(L23=$AD$11,$AD$11&amp;M23,IF(L23=AM8,AM8&amp;M23,IF(L23=$AV$9,$AV$9&amp;M23,IF(L23=BF9,BF9&amp;M23,IF(L23="","",$BF$9&amp;M23))))))</f>
        <v/>
      </c>
      <c r="T23" s="179"/>
      <c r="U23" s="180">
        <f t="shared" si="16"/>
        <v>0</v>
      </c>
      <c r="V23" s="180">
        <f t="shared" si="17"/>
        <v>0</v>
      </c>
      <c r="W23" s="180">
        <f t="shared" si="18"/>
        <v>0</v>
      </c>
      <c r="X23" s="180">
        <f t="shared" si="19"/>
        <v>0</v>
      </c>
      <c r="Y23" s="180">
        <f t="shared" si="20"/>
        <v>0</v>
      </c>
      <c r="Z23" s="180">
        <f t="shared" si="21"/>
        <v>0</v>
      </c>
      <c r="AA23" s="180">
        <f t="shared" si="22"/>
        <v>0</v>
      </c>
      <c r="AB23" s="180">
        <f t="shared" si="23"/>
        <v>0</v>
      </c>
      <c r="AC23" s="181"/>
      <c r="AD23" s="180">
        <f t="shared" si="0"/>
        <v>0</v>
      </c>
      <c r="AE23" s="180">
        <f t="shared" si="1"/>
        <v>0</v>
      </c>
      <c r="AF23" s="180">
        <f t="shared" si="2"/>
        <v>0</v>
      </c>
      <c r="AG23" s="180">
        <f t="shared" si="3"/>
        <v>0</v>
      </c>
      <c r="AH23" s="180">
        <f t="shared" si="4"/>
        <v>0</v>
      </c>
      <c r="AI23" s="180">
        <f t="shared" si="5"/>
        <v>0</v>
      </c>
      <c r="AJ23" s="180">
        <f t="shared" si="6"/>
        <v>0</v>
      </c>
      <c r="AK23" s="180">
        <f t="shared" si="7"/>
        <v>0</v>
      </c>
      <c r="AL23" s="181"/>
      <c r="AM23" s="180">
        <f t="shared" si="24"/>
        <v>0</v>
      </c>
      <c r="AN23" s="180">
        <f t="shared" si="25"/>
        <v>0</v>
      </c>
      <c r="AO23" s="180">
        <f t="shared" si="26"/>
        <v>0</v>
      </c>
      <c r="AP23" s="180">
        <f t="shared" si="27"/>
        <v>0</v>
      </c>
      <c r="AQ23" s="180">
        <f t="shared" si="28"/>
        <v>0</v>
      </c>
      <c r="AR23" s="180">
        <f t="shared" si="29"/>
        <v>0</v>
      </c>
      <c r="AS23" s="180">
        <f t="shared" si="30"/>
        <v>0</v>
      </c>
      <c r="AT23" s="180">
        <f t="shared" si="31"/>
        <v>0</v>
      </c>
      <c r="AU23" s="181"/>
      <c r="AV23" s="180">
        <f t="shared" si="32"/>
        <v>0</v>
      </c>
      <c r="AW23" s="180">
        <f t="shared" si="33"/>
        <v>0</v>
      </c>
      <c r="AX23" s="180">
        <f t="shared" si="34"/>
        <v>0</v>
      </c>
      <c r="AY23" s="180">
        <f t="shared" si="35"/>
        <v>0</v>
      </c>
      <c r="AZ23" s="180">
        <f t="shared" si="36"/>
        <v>0</v>
      </c>
      <c r="BA23" s="180">
        <f t="shared" si="37"/>
        <v>0</v>
      </c>
      <c r="BB23" s="180">
        <f t="shared" si="38"/>
        <v>0</v>
      </c>
      <c r="BC23" s="180">
        <f t="shared" si="39"/>
        <v>0</v>
      </c>
      <c r="BD23" s="146"/>
      <c r="BE23" s="182">
        <f t="shared" si="40"/>
        <v>0</v>
      </c>
      <c r="BF23" s="182">
        <f t="shared" si="41"/>
        <v>0</v>
      </c>
      <c r="BG23" s="182">
        <f t="shared" si="42"/>
        <v>0</v>
      </c>
      <c r="BH23" s="182">
        <f t="shared" si="43"/>
        <v>0</v>
      </c>
      <c r="BI23" s="182">
        <f t="shared" si="44"/>
        <v>0</v>
      </c>
      <c r="BJ23" s="182">
        <f t="shared" si="45"/>
        <v>0</v>
      </c>
      <c r="BK23" s="182">
        <f t="shared" si="46"/>
        <v>0</v>
      </c>
      <c r="BL23" s="182">
        <f t="shared" si="47"/>
        <v>0</v>
      </c>
      <c r="BM23" s="182">
        <f t="shared" si="48"/>
        <v>0</v>
      </c>
      <c r="BN23" s="183"/>
      <c r="BO23" s="184">
        <f t="shared" si="8"/>
        <v>0</v>
      </c>
      <c r="BP23" s="184">
        <f t="shared" si="9"/>
        <v>0</v>
      </c>
      <c r="BQ23" s="184">
        <f t="shared" si="10"/>
        <v>0</v>
      </c>
      <c r="BR23" s="184">
        <f t="shared" si="11"/>
        <v>0</v>
      </c>
      <c r="BS23" s="184">
        <f t="shared" si="12"/>
        <v>0</v>
      </c>
      <c r="BT23" s="184">
        <f t="shared" si="13"/>
        <v>0</v>
      </c>
      <c r="BU23" s="184">
        <f t="shared" si="14"/>
        <v>0</v>
      </c>
      <c r="BV23" s="184">
        <f t="shared" si="15"/>
        <v>0</v>
      </c>
    </row>
    <row r="24" spans="1:74" s="185" customFormat="1" ht="24" customHeight="1" x14ac:dyDescent="0.15">
      <c r="A24" s="176"/>
      <c r="B24" s="186"/>
      <c r="C24" s="380"/>
      <c r="D24" s="381"/>
      <c r="E24" s="382"/>
      <c r="F24" s="383"/>
      <c r="G24" s="383"/>
      <c r="H24" s="383"/>
      <c r="I24" s="383"/>
      <c r="J24" s="383"/>
      <c r="K24" s="533"/>
      <c r="L24" s="92"/>
      <c r="M24" s="93"/>
      <c r="N24" s="94"/>
      <c r="O24" s="385"/>
      <c r="P24" s="386"/>
      <c r="Q24" s="387"/>
      <c r="R24" s="178"/>
      <c r="S24" s="179" t="str">
        <f>IF(L24=$U$11,$U$11&amp;M24,IF(L24=$AD$11,$AD$11&amp;M24,IF(L24=AM8,AM8&amp;M24,IF(L24=$AV$9,$AV$9&amp;M24,IF(L24=BF9,BF9&amp;M24,IF(L24="","",$BF$9&amp;M24))))))</f>
        <v/>
      </c>
      <c r="T24" s="179"/>
      <c r="U24" s="180">
        <f t="shared" si="16"/>
        <v>0</v>
      </c>
      <c r="V24" s="180">
        <f t="shared" si="17"/>
        <v>0</v>
      </c>
      <c r="W24" s="180">
        <f t="shared" si="18"/>
        <v>0</v>
      </c>
      <c r="X24" s="180">
        <f t="shared" si="19"/>
        <v>0</v>
      </c>
      <c r="Y24" s="180">
        <f t="shared" si="20"/>
        <v>0</v>
      </c>
      <c r="Z24" s="180">
        <f t="shared" si="21"/>
        <v>0</v>
      </c>
      <c r="AA24" s="180">
        <f t="shared" si="22"/>
        <v>0</v>
      </c>
      <c r="AB24" s="180">
        <f t="shared" si="23"/>
        <v>0</v>
      </c>
      <c r="AC24" s="181"/>
      <c r="AD24" s="180">
        <f t="shared" si="0"/>
        <v>0</v>
      </c>
      <c r="AE24" s="180">
        <f t="shared" si="1"/>
        <v>0</v>
      </c>
      <c r="AF24" s="180">
        <f t="shared" si="2"/>
        <v>0</v>
      </c>
      <c r="AG24" s="180">
        <f t="shared" si="3"/>
        <v>0</v>
      </c>
      <c r="AH24" s="180">
        <f t="shared" si="4"/>
        <v>0</v>
      </c>
      <c r="AI24" s="180">
        <f t="shared" si="5"/>
        <v>0</v>
      </c>
      <c r="AJ24" s="180">
        <f t="shared" si="6"/>
        <v>0</v>
      </c>
      <c r="AK24" s="180">
        <f t="shared" si="7"/>
        <v>0</v>
      </c>
      <c r="AL24" s="181"/>
      <c r="AM24" s="180">
        <f t="shared" si="24"/>
        <v>0</v>
      </c>
      <c r="AN24" s="180">
        <f t="shared" si="25"/>
        <v>0</v>
      </c>
      <c r="AO24" s="180">
        <f t="shared" si="26"/>
        <v>0</v>
      </c>
      <c r="AP24" s="180">
        <f t="shared" si="27"/>
        <v>0</v>
      </c>
      <c r="AQ24" s="180">
        <f t="shared" si="28"/>
        <v>0</v>
      </c>
      <c r="AR24" s="180">
        <f t="shared" si="29"/>
        <v>0</v>
      </c>
      <c r="AS24" s="180">
        <f t="shared" si="30"/>
        <v>0</v>
      </c>
      <c r="AT24" s="180">
        <f t="shared" si="31"/>
        <v>0</v>
      </c>
      <c r="AU24" s="181"/>
      <c r="AV24" s="180">
        <f t="shared" si="32"/>
        <v>0</v>
      </c>
      <c r="AW24" s="180">
        <f t="shared" si="33"/>
        <v>0</v>
      </c>
      <c r="AX24" s="180">
        <f t="shared" si="34"/>
        <v>0</v>
      </c>
      <c r="AY24" s="180">
        <f t="shared" si="35"/>
        <v>0</v>
      </c>
      <c r="AZ24" s="180">
        <f t="shared" si="36"/>
        <v>0</v>
      </c>
      <c r="BA24" s="180">
        <f t="shared" si="37"/>
        <v>0</v>
      </c>
      <c r="BB24" s="180">
        <f t="shared" si="38"/>
        <v>0</v>
      </c>
      <c r="BC24" s="180">
        <f t="shared" si="39"/>
        <v>0</v>
      </c>
      <c r="BD24" s="146"/>
      <c r="BE24" s="182">
        <f t="shared" si="40"/>
        <v>0</v>
      </c>
      <c r="BF24" s="182">
        <f t="shared" si="41"/>
        <v>0</v>
      </c>
      <c r="BG24" s="182">
        <f t="shared" si="42"/>
        <v>0</v>
      </c>
      <c r="BH24" s="182">
        <f t="shared" si="43"/>
        <v>0</v>
      </c>
      <c r="BI24" s="182">
        <f t="shared" si="44"/>
        <v>0</v>
      </c>
      <c r="BJ24" s="182">
        <f t="shared" si="45"/>
        <v>0</v>
      </c>
      <c r="BK24" s="182">
        <f t="shared" si="46"/>
        <v>0</v>
      </c>
      <c r="BL24" s="182">
        <f t="shared" si="47"/>
        <v>0</v>
      </c>
      <c r="BM24" s="182">
        <f t="shared" si="48"/>
        <v>0</v>
      </c>
      <c r="BN24" s="183"/>
      <c r="BO24" s="184">
        <f t="shared" si="8"/>
        <v>0</v>
      </c>
      <c r="BP24" s="184">
        <f t="shared" si="9"/>
        <v>0</v>
      </c>
      <c r="BQ24" s="184">
        <f t="shared" si="10"/>
        <v>0</v>
      </c>
      <c r="BR24" s="184">
        <f t="shared" si="11"/>
        <v>0</v>
      </c>
      <c r="BS24" s="184">
        <f t="shared" si="12"/>
        <v>0</v>
      </c>
      <c r="BT24" s="184">
        <f t="shared" si="13"/>
        <v>0</v>
      </c>
      <c r="BU24" s="184">
        <f t="shared" si="14"/>
        <v>0</v>
      </c>
      <c r="BV24" s="184">
        <f t="shared" si="15"/>
        <v>0</v>
      </c>
    </row>
    <row r="25" spans="1:74" s="185" customFormat="1" ht="24" customHeight="1" x14ac:dyDescent="0.15">
      <c r="A25" s="176"/>
      <c r="B25" s="186"/>
      <c r="C25" s="380"/>
      <c r="D25" s="381"/>
      <c r="E25" s="382"/>
      <c r="F25" s="383"/>
      <c r="G25" s="383"/>
      <c r="H25" s="383"/>
      <c r="I25" s="383"/>
      <c r="J25" s="383"/>
      <c r="K25" s="533"/>
      <c r="L25" s="92"/>
      <c r="M25" s="93"/>
      <c r="N25" s="94"/>
      <c r="O25" s="385"/>
      <c r="P25" s="386"/>
      <c r="Q25" s="387"/>
      <c r="R25" s="178"/>
      <c r="S25" s="179" t="str">
        <f>IF(L25=$U$11,$U$11&amp;M25,IF(L25=$AD$11,$AD$11&amp;M25,IF(L25=AM8,AM8&amp;M25,IF(L25=$AV$9,$AV$9&amp;M25,IF(L25=BF9,BF9&amp;M25,IF(L25="","",$BF$9&amp;M25))))))</f>
        <v/>
      </c>
      <c r="T25" s="179"/>
      <c r="U25" s="180">
        <f t="shared" si="16"/>
        <v>0</v>
      </c>
      <c r="V25" s="180">
        <f t="shared" si="17"/>
        <v>0</v>
      </c>
      <c r="W25" s="180">
        <f t="shared" si="18"/>
        <v>0</v>
      </c>
      <c r="X25" s="180">
        <f t="shared" si="19"/>
        <v>0</v>
      </c>
      <c r="Y25" s="180">
        <f t="shared" si="20"/>
        <v>0</v>
      </c>
      <c r="Z25" s="180">
        <f t="shared" si="21"/>
        <v>0</v>
      </c>
      <c r="AA25" s="180">
        <f t="shared" si="22"/>
        <v>0</v>
      </c>
      <c r="AB25" s="180">
        <f t="shared" si="23"/>
        <v>0</v>
      </c>
      <c r="AC25" s="181"/>
      <c r="AD25" s="180">
        <f t="shared" si="0"/>
        <v>0</v>
      </c>
      <c r="AE25" s="180">
        <f t="shared" si="1"/>
        <v>0</v>
      </c>
      <c r="AF25" s="180">
        <f t="shared" si="2"/>
        <v>0</v>
      </c>
      <c r="AG25" s="180">
        <f t="shared" si="3"/>
        <v>0</v>
      </c>
      <c r="AH25" s="180">
        <f t="shared" si="4"/>
        <v>0</v>
      </c>
      <c r="AI25" s="180">
        <f t="shared" si="5"/>
        <v>0</v>
      </c>
      <c r="AJ25" s="180">
        <f t="shared" si="6"/>
        <v>0</v>
      </c>
      <c r="AK25" s="180">
        <f t="shared" si="7"/>
        <v>0</v>
      </c>
      <c r="AL25" s="181"/>
      <c r="AM25" s="180">
        <f t="shared" si="24"/>
        <v>0</v>
      </c>
      <c r="AN25" s="180">
        <f t="shared" si="25"/>
        <v>0</v>
      </c>
      <c r="AO25" s="180">
        <f t="shared" si="26"/>
        <v>0</v>
      </c>
      <c r="AP25" s="180">
        <f t="shared" si="27"/>
        <v>0</v>
      </c>
      <c r="AQ25" s="180">
        <f t="shared" si="28"/>
        <v>0</v>
      </c>
      <c r="AR25" s="180">
        <f t="shared" si="29"/>
        <v>0</v>
      </c>
      <c r="AS25" s="180">
        <f t="shared" si="30"/>
        <v>0</v>
      </c>
      <c r="AT25" s="180">
        <f t="shared" si="31"/>
        <v>0</v>
      </c>
      <c r="AU25" s="181"/>
      <c r="AV25" s="180">
        <f t="shared" si="32"/>
        <v>0</v>
      </c>
      <c r="AW25" s="180">
        <f t="shared" si="33"/>
        <v>0</v>
      </c>
      <c r="AX25" s="180">
        <f t="shared" si="34"/>
        <v>0</v>
      </c>
      <c r="AY25" s="180">
        <f t="shared" si="35"/>
        <v>0</v>
      </c>
      <c r="AZ25" s="180">
        <f t="shared" si="36"/>
        <v>0</v>
      </c>
      <c r="BA25" s="180">
        <f t="shared" si="37"/>
        <v>0</v>
      </c>
      <c r="BB25" s="180">
        <f t="shared" si="38"/>
        <v>0</v>
      </c>
      <c r="BC25" s="180">
        <f t="shared" si="39"/>
        <v>0</v>
      </c>
      <c r="BD25" s="146"/>
      <c r="BE25" s="182">
        <f t="shared" si="40"/>
        <v>0</v>
      </c>
      <c r="BF25" s="182">
        <f t="shared" si="41"/>
        <v>0</v>
      </c>
      <c r="BG25" s="182">
        <f t="shared" si="42"/>
        <v>0</v>
      </c>
      <c r="BH25" s="182">
        <f t="shared" si="43"/>
        <v>0</v>
      </c>
      <c r="BI25" s="182">
        <f t="shared" si="44"/>
        <v>0</v>
      </c>
      <c r="BJ25" s="182">
        <f t="shared" si="45"/>
        <v>0</v>
      </c>
      <c r="BK25" s="182">
        <f t="shared" si="46"/>
        <v>0</v>
      </c>
      <c r="BL25" s="182">
        <f t="shared" si="47"/>
        <v>0</v>
      </c>
      <c r="BM25" s="182">
        <f t="shared" si="48"/>
        <v>0</v>
      </c>
      <c r="BN25" s="183"/>
      <c r="BO25" s="184">
        <f t="shared" si="8"/>
        <v>0</v>
      </c>
      <c r="BP25" s="184">
        <f t="shared" si="9"/>
        <v>0</v>
      </c>
      <c r="BQ25" s="184">
        <f t="shared" si="10"/>
        <v>0</v>
      </c>
      <c r="BR25" s="184">
        <f t="shared" si="11"/>
        <v>0</v>
      </c>
      <c r="BS25" s="184">
        <f t="shared" si="12"/>
        <v>0</v>
      </c>
      <c r="BT25" s="184">
        <f t="shared" si="13"/>
        <v>0</v>
      </c>
      <c r="BU25" s="184">
        <f t="shared" si="14"/>
        <v>0</v>
      </c>
      <c r="BV25" s="184">
        <f t="shared" si="15"/>
        <v>0</v>
      </c>
    </row>
    <row r="26" spans="1:74" s="185" customFormat="1" ht="24" customHeight="1" x14ac:dyDescent="0.15">
      <c r="A26" s="176"/>
      <c r="B26" s="187"/>
      <c r="C26" s="380"/>
      <c r="D26" s="381"/>
      <c r="E26" s="382"/>
      <c r="F26" s="383"/>
      <c r="G26" s="383"/>
      <c r="H26" s="383"/>
      <c r="I26" s="383"/>
      <c r="J26" s="383"/>
      <c r="K26" s="533"/>
      <c r="L26" s="92"/>
      <c r="M26" s="93"/>
      <c r="N26" s="94"/>
      <c r="O26" s="385"/>
      <c r="P26" s="386"/>
      <c r="Q26" s="387"/>
      <c r="R26" s="178"/>
      <c r="S26" s="179" t="str">
        <f>IF(L26=$U$11,$U$11&amp;M26,IF(L26=$AD$11,$AD$11&amp;M26,IF(L26=AM8,AM8&amp;M26,IF(L26=$AV$9,$AV$9&amp;M26,IF(L26=BF9,BF9&amp;M26,IF(L26="","",$BF$9&amp;M26))))))</f>
        <v/>
      </c>
      <c r="T26" s="179"/>
      <c r="U26" s="180">
        <f t="shared" si="16"/>
        <v>0</v>
      </c>
      <c r="V26" s="180">
        <f t="shared" si="17"/>
        <v>0</v>
      </c>
      <c r="W26" s="180">
        <f t="shared" si="18"/>
        <v>0</v>
      </c>
      <c r="X26" s="180">
        <f t="shared" si="19"/>
        <v>0</v>
      </c>
      <c r="Y26" s="180">
        <f t="shared" si="20"/>
        <v>0</v>
      </c>
      <c r="Z26" s="180">
        <f t="shared" si="21"/>
        <v>0</v>
      </c>
      <c r="AA26" s="180">
        <f t="shared" si="22"/>
        <v>0</v>
      </c>
      <c r="AB26" s="180">
        <f t="shared" si="23"/>
        <v>0</v>
      </c>
      <c r="AC26" s="181"/>
      <c r="AD26" s="180">
        <f t="shared" si="0"/>
        <v>0</v>
      </c>
      <c r="AE26" s="180">
        <f t="shared" si="1"/>
        <v>0</v>
      </c>
      <c r="AF26" s="180">
        <f t="shared" si="2"/>
        <v>0</v>
      </c>
      <c r="AG26" s="180">
        <f t="shared" si="3"/>
        <v>0</v>
      </c>
      <c r="AH26" s="180">
        <f t="shared" si="4"/>
        <v>0</v>
      </c>
      <c r="AI26" s="180">
        <f t="shared" si="5"/>
        <v>0</v>
      </c>
      <c r="AJ26" s="180">
        <f t="shared" si="6"/>
        <v>0</v>
      </c>
      <c r="AK26" s="180">
        <f t="shared" si="7"/>
        <v>0</v>
      </c>
      <c r="AL26" s="181"/>
      <c r="AM26" s="180">
        <f t="shared" si="24"/>
        <v>0</v>
      </c>
      <c r="AN26" s="180">
        <f t="shared" si="25"/>
        <v>0</v>
      </c>
      <c r="AO26" s="180">
        <f t="shared" si="26"/>
        <v>0</v>
      </c>
      <c r="AP26" s="180">
        <f t="shared" si="27"/>
        <v>0</v>
      </c>
      <c r="AQ26" s="180">
        <f t="shared" si="28"/>
        <v>0</v>
      </c>
      <c r="AR26" s="180">
        <f t="shared" si="29"/>
        <v>0</v>
      </c>
      <c r="AS26" s="180">
        <f t="shared" si="30"/>
        <v>0</v>
      </c>
      <c r="AT26" s="180">
        <f t="shared" si="31"/>
        <v>0</v>
      </c>
      <c r="AU26" s="181"/>
      <c r="AV26" s="180">
        <f t="shared" si="32"/>
        <v>0</v>
      </c>
      <c r="AW26" s="180">
        <f t="shared" si="33"/>
        <v>0</v>
      </c>
      <c r="AX26" s="180">
        <f t="shared" si="34"/>
        <v>0</v>
      </c>
      <c r="AY26" s="180">
        <f t="shared" si="35"/>
        <v>0</v>
      </c>
      <c r="AZ26" s="180">
        <f t="shared" si="36"/>
        <v>0</v>
      </c>
      <c r="BA26" s="180">
        <f t="shared" si="37"/>
        <v>0</v>
      </c>
      <c r="BB26" s="180">
        <f t="shared" si="38"/>
        <v>0</v>
      </c>
      <c r="BC26" s="180">
        <f t="shared" si="39"/>
        <v>0</v>
      </c>
      <c r="BD26" s="146"/>
      <c r="BE26" s="182">
        <f t="shared" si="40"/>
        <v>0</v>
      </c>
      <c r="BF26" s="182">
        <f t="shared" si="41"/>
        <v>0</v>
      </c>
      <c r="BG26" s="182">
        <f t="shared" si="42"/>
        <v>0</v>
      </c>
      <c r="BH26" s="182">
        <f t="shared" si="43"/>
        <v>0</v>
      </c>
      <c r="BI26" s="182">
        <f t="shared" si="44"/>
        <v>0</v>
      </c>
      <c r="BJ26" s="182">
        <f t="shared" si="45"/>
        <v>0</v>
      </c>
      <c r="BK26" s="182">
        <f t="shared" si="46"/>
        <v>0</v>
      </c>
      <c r="BL26" s="182">
        <f t="shared" si="47"/>
        <v>0</v>
      </c>
      <c r="BM26" s="182">
        <f t="shared" si="48"/>
        <v>0</v>
      </c>
      <c r="BN26" s="183"/>
      <c r="BO26" s="184">
        <f t="shared" si="8"/>
        <v>0</v>
      </c>
      <c r="BP26" s="184">
        <f t="shared" si="9"/>
        <v>0</v>
      </c>
      <c r="BQ26" s="184">
        <f t="shared" si="10"/>
        <v>0</v>
      </c>
      <c r="BR26" s="184">
        <f t="shared" si="11"/>
        <v>0</v>
      </c>
      <c r="BS26" s="184">
        <f t="shared" si="12"/>
        <v>0</v>
      </c>
      <c r="BT26" s="184">
        <f t="shared" si="13"/>
        <v>0</v>
      </c>
      <c r="BU26" s="184">
        <f t="shared" si="14"/>
        <v>0</v>
      </c>
      <c r="BV26" s="184">
        <f t="shared" si="15"/>
        <v>0</v>
      </c>
    </row>
    <row r="27" spans="1:74" s="185" customFormat="1" ht="24" customHeight="1" x14ac:dyDescent="0.15">
      <c r="A27" s="176"/>
      <c r="B27" s="186"/>
      <c r="C27" s="380"/>
      <c r="D27" s="381"/>
      <c r="E27" s="382"/>
      <c r="F27" s="383"/>
      <c r="G27" s="383"/>
      <c r="H27" s="383"/>
      <c r="I27" s="383"/>
      <c r="J27" s="383"/>
      <c r="K27" s="533"/>
      <c r="L27" s="92"/>
      <c r="M27" s="93"/>
      <c r="N27" s="94"/>
      <c r="O27" s="385"/>
      <c r="P27" s="386"/>
      <c r="Q27" s="387"/>
      <c r="R27" s="178"/>
      <c r="S27" s="179" t="str">
        <f>IF(L27=$U$11,$U$11&amp;M27,IF(L27=$AD$11,$AD$11&amp;M27,IF(L27=AM8,AM8&amp;M27,IF(L27=$AV$9,$AV$9&amp;M27,IF(L27=BF9,BF9&amp;M27,IF(L27="","",$BF$9&amp;M27))))))</f>
        <v/>
      </c>
      <c r="T27" s="179"/>
      <c r="U27" s="180">
        <f t="shared" si="16"/>
        <v>0</v>
      </c>
      <c r="V27" s="180">
        <f t="shared" si="17"/>
        <v>0</v>
      </c>
      <c r="W27" s="180">
        <f t="shared" si="18"/>
        <v>0</v>
      </c>
      <c r="X27" s="180">
        <f t="shared" si="19"/>
        <v>0</v>
      </c>
      <c r="Y27" s="180">
        <f t="shared" si="20"/>
        <v>0</v>
      </c>
      <c r="Z27" s="180">
        <f t="shared" si="21"/>
        <v>0</v>
      </c>
      <c r="AA27" s="180">
        <f t="shared" si="22"/>
        <v>0</v>
      </c>
      <c r="AB27" s="180">
        <f t="shared" si="23"/>
        <v>0</v>
      </c>
      <c r="AC27" s="181"/>
      <c r="AD27" s="180">
        <f t="shared" si="0"/>
        <v>0</v>
      </c>
      <c r="AE27" s="180">
        <f t="shared" si="1"/>
        <v>0</v>
      </c>
      <c r="AF27" s="180">
        <f t="shared" si="2"/>
        <v>0</v>
      </c>
      <c r="AG27" s="180">
        <f t="shared" si="3"/>
        <v>0</v>
      </c>
      <c r="AH27" s="180">
        <f t="shared" si="4"/>
        <v>0</v>
      </c>
      <c r="AI27" s="180">
        <f t="shared" si="5"/>
        <v>0</v>
      </c>
      <c r="AJ27" s="180">
        <f t="shared" si="6"/>
        <v>0</v>
      </c>
      <c r="AK27" s="180">
        <f t="shared" si="7"/>
        <v>0</v>
      </c>
      <c r="AL27" s="181"/>
      <c r="AM27" s="180">
        <f t="shared" si="24"/>
        <v>0</v>
      </c>
      <c r="AN27" s="180">
        <f t="shared" si="25"/>
        <v>0</v>
      </c>
      <c r="AO27" s="180">
        <f t="shared" si="26"/>
        <v>0</v>
      </c>
      <c r="AP27" s="180">
        <f t="shared" si="27"/>
        <v>0</v>
      </c>
      <c r="AQ27" s="180">
        <f t="shared" si="28"/>
        <v>0</v>
      </c>
      <c r="AR27" s="180">
        <f t="shared" si="29"/>
        <v>0</v>
      </c>
      <c r="AS27" s="180">
        <f t="shared" si="30"/>
        <v>0</v>
      </c>
      <c r="AT27" s="180">
        <f t="shared" si="31"/>
        <v>0</v>
      </c>
      <c r="AU27" s="181"/>
      <c r="AV27" s="180">
        <f t="shared" si="32"/>
        <v>0</v>
      </c>
      <c r="AW27" s="180">
        <f t="shared" si="33"/>
        <v>0</v>
      </c>
      <c r="AX27" s="180">
        <f t="shared" si="34"/>
        <v>0</v>
      </c>
      <c r="AY27" s="180">
        <f t="shared" si="35"/>
        <v>0</v>
      </c>
      <c r="AZ27" s="180">
        <f t="shared" si="36"/>
        <v>0</v>
      </c>
      <c r="BA27" s="180">
        <f t="shared" si="37"/>
        <v>0</v>
      </c>
      <c r="BB27" s="180">
        <f t="shared" si="38"/>
        <v>0</v>
      </c>
      <c r="BC27" s="180">
        <f t="shared" si="39"/>
        <v>0</v>
      </c>
      <c r="BD27" s="146"/>
      <c r="BE27" s="182">
        <f t="shared" si="40"/>
        <v>0</v>
      </c>
      <c r="BF27" s="182">
        <f t="shared" si="41"/>
        <v>0</v>
      </c>
      <c r="BG27" s="182">
        <f t="shared" si="42"/>
        <v>0</v>
      </c>
      <c r="BH27" s="182">
        <f t="shared" si="43"/>
        <v>0</v>
      </c>
      <c r="BI27" s="182">
        <f t="shared" si="44"/>
        <v>0</v>
      </c>
      <c r="BJ27" s="182">
        <f t="shared" si="45"/>
        <v>0</v>
      </c>
      <c r="BK27" s="182">
        <f t="shared" si="46"/>
        <v>0</v>
      </c>
      <c r="BL27" s="182">
        <f t="shared" si="47"/>
        <v>0</v>
      </c>
      <c r="BM27" s="182">
        <f t="shared" si="48"/>
        <v>0</v>
      </c>
      <c r="BN27" s="183"/>
      <c r="BO27" s="184">
        <f t="shared" si="8"/>
        <v>0</v>
      </c>
      <c r="BP27" s="184">
        <f t="shared" si="9"/>
        <v>0</v>
      </c>
      <c r="BQ27" s="184">
        <f t="shared" si="10"/>
        <v>0</v>
      </c>
      <c r="BR27" s="184">
        <f t="shared" si="11"/>
        <v>0</v>
      </c>
      <c r="BS27" s="184">
        <f t="shared" si="12"/>
        <v>0</v>
      </c>
      <c r="BT27" s="184">
        <f t="shared" si="13"/>
        <v>0</v>
      </c>
      <c r="BU27" s="184">
        <f t="shared" si="14"/>
        <v>0</v>
      </c>
      <c r="BV27" s="184">
        <f t="shared" si="15"/>
        <v>0</v>
      </c>
    </row>
    <row r="28" spans="1:74" s="185" customFormat="1" ht="24" customHeight="1" x14ac:dyDescent="0.15">
      <c r="A28" s="176"/>
      <c r="B28" s="187"/>
      <c r="C28" s="380"/>
      <c r="D28" s="381"/>
      <c r="E28" s="382"/>
      <c r="F28" s="383"/>
      <c r="G28" s="383"/>
      <c r="H28" s="383"/>
      <c r="I28" s="383"/>
      <c r="J28" s="383"/>
      <c r="K28" s="533"/>
      <c r="L28" s="92"/>
      <c r="M28" s="93"/>
      <c r="N28" s="94"/>
      <c r="O28" s="385"/>
      <c r="P28" s="386"/>
      <c r="Q28" s="387"/>
      <c r="R28" s="178"/>
      <c r="S28" s="179" t="str">
        <f>IF(L28=$U$11,$U$11&amp;M28,IF(L28=$AD$11,$AD$11&amp;M28,IF(L28=AM8,AM8&amp;M28,IF(L28=$AV$9,$AV$9&amp;M28,IF(L28=BF9,BF9&amp;M28,IF(L28="","",$BF$9&amp;M28))))))</f>
        <v/>
      </c>
      <c r="T28" s="179"/>
      <c r="U28" s="180">
        <f t="shared" si="16"/>
        <v>0</v>
      </c>
      <c r="V28" s="180">
        <f t="shared" si="17"/>
        <v>0</v>
      </c>
      <c r="W28" s="180">
        <f t="shared" si="18"/>
        <v>0</v>
      </c>
      <c r="X28" s="180">
        <f t="shared" si="19"/>
        <v>0</v>
      </c>
      <c r="Y28" s="180">
        <f t="shared" si="20"/>
        <v>0</v>
      </c>
      <c r="Z28" s="180">
        <f t="shared" si="21"/>
        <v>0</v>
      </c>
      <c r="AA28" s="180">
        <f t="shared" si="22"/>
        <v>0</v>
      </c>
      <c r="AB28" s="180">
        <f t="shared" si="23"/>
        <v>0</v>
      </c>
      <c r="AC28" s="181"/>
      <c r="AD28" s="180">
        <f t="shared" si="0"/>
        <v>0</v>
      </c>
      <c r="AE28" s="180">
        <f t="shared" si="1"/>
        <v>0</v>
      </c>
      <c r="AF28" s="180">
        <f t="shared" si="2"/>
        <v>0</v>
      </c>
      <c r="AG28" s="180">
        <f t="shared" si="3"/>
        <v>0</v>
      </c>
      <c r="AH28" s="180">
        <f t="shared" si="4"/>
        <v>0</v>
      </c>
      <c r="AI28" s="180">
        <f t="shared" si="5"/>
        <v>0</v>
      </c>
      <c r="AJ28" s="180">
        <f t="shared" si="6"/>
        <v>0</v>
      </c>
      <c r="AK28" s="180">
        <f t="shared" si="7"/>
        <v>0</v>
      </c>
      <c r="AL28" s="181"/>
      <c r="AM28" s="180">
        <f t="shared" si="24"/>
        <v>0</v>
      </c>
      <c r="AN28" s="180">
        <f t="shared" si="25"/>
        <v>0</v>
      </c>
      <c r="AO28" s="180">
        <f t="shared" si="26"/>
        <v>0</v>
      </c>
      <c r="AP28" s="180">
        <f t="shared" si="27"/>
        <v>0</v>
      </c>
      <c r="AQ28" s="180">
        <f t="shared" si="28"/>
        <v>0</v>
      </c>
      <c r="AR28" s="180">
        <f t="shared" si="29"/>
        <v>0</v>
      </c>
      <c r="AS28" s="180">
        <f t="shared" si="30"/>
        <v>0</v>
      </c>
      <c r="AT28" s="180">
        <f t="shared" si="31"/>
        <v>0</v>
      </c>
      <c r="AU28" s="181"/>
      <c r="AV28" s="180">
        <f t="shared" si="32"/>
        <v>0</v>
      </c>
      <c r="AW28" s="180">
        <f t="shared" si="33"/>
        <v>0</v>
      </c>
      <c r="AX28" s="180">
        <f t="shared" si="34"/>
        <v>0</v>
      </c>
      <c r="AY28" s="180">
        <f t="shared" si="35"/>
        <v>0</v>
      </c>
      <c r="AZ28" s="180">
        <f t="shared" si="36"/>
        <v>0</v>
      </c>
      <c r="BA28" s="180">
        <f t="shared" si="37"/>
        <v>0</v>
      </c>
      <c r="BB28" s="180">
        <f t="shared" si="38"/>
        <v>0</v>
      </c>
      <c r="BC28" s="180">
        <f t="shared" si="39"/>
        <v>0</v>
      </c>
      <c r="BD28" s="146"/>
      <c r="BE28" s="182">
        <f t="shared" si="40"/>
        <v>0</v>
      </c>
      <c r="BF28" s="182">
        <f t="shared" si="41"/>
        <v>0</v>
      </c>
      <c r="BG28" s="182">
        <f t="shared" si="42"/>
        <v>0</v>
      </c>
      <c r="BH28" s="182">
        <f t="shared" si="43"/>
        <v>0</v>
      </c>
      <c r="BI28" s="182">
        <f t="shared" si="44"/>
        <v>0</v>
      </c>
      <c r="BJ28" s="182">
        <f t="shared" si="45"/>
        <v>0</v>
      </c>
      <c r="BK28" s="182">
        <f t="shared" si="46"/>
        <v>0</v>
      </c>
      <c r="BL28" s="182">
        <f t="shared" si="47"/>
        <v>0</v>
      </c>
      <c r="BM28" s="182">
        <f t="shared" si="48"/>
        <v>0</v>
      </c>
      <c r="BN28" s="183"/>
      <c r="BO28" s="184">
        <f t="shared" si="8"/>
        <v>0</v>
      </c>
      <c r="BP28" s="184">
        <f t="shared" si="9"/>
        <v>0</v>
      </c>
      <c r="BQ28" s="184">
        <f t="shared" si="10"/>
        <v>0</v>
      </c>
      <c r="BR28" s="184">
        <f t="shared" si="11"/>
        <v>0</v>
      </c>
      <c r="BS28" s="184">
        <f t="shared" si="12"/>
        <v>0</v>
      </c>
      <c r="BT28" s="184">
        <f t="shared" si="13"/>
        <v>0</v>
      </c>
      <c r="BU28" s="184">
        <f t="shared" si="14"/>
        <v>0</v>
      </c>
      <c r="BV28" s="184">
        <f t="shared" si="15"/>
        <v>0</v>
      </c>
    </row>
    <row r="29" spans="1:74" s="185" customFormat="1" ht="24" customHeight="1" x14ac:dyDescent="0.15">
      <c r="A29" s="176"/>
      <c r="B29" s="186"/>
      <c r="C29" s="380"/>
      <c r="D29" s="381"/>
      <c r="E29" s="382"/>
      <c r="F29" s="383"/>
      <c r="G29" s="383"/>
      <c r="H29" s="383"/>
      <c r="I29" s="383"/>
      <c r="J29" s="383"/>
      <c r="K29" s="533"/>
      <c r="L29" s="92"/>
      <c r="M29" s="93"/>
      <c r="N29" s="94"/>
      <c r="O29" s="385"/>
      <c r="P29" s="386"/>
      <c r="Q29" s="387"/>
      <c r="R29" s="178"/>
      <c r="S29" s="179" t="str">
        <f>IF(L29=$U$11,$U$11&amp;M29,IF(L29=$AD$11,$AD$11&amp;M29,IF(L29=AM8,AM8&amp;M29,IF(L29=$AV$9,$AV$9&amp;M29,IF(L29=BF9,BF9&amp;M29,IF(L29="","",$BF$9&amp;M29))))))</f>
        <v/>
      </c>
      <c r="T29" s="179"/>
      <c r="U29" s="180">
        <f t="shared" si="16"/>
        <v>0</v>
      </c>
      <c r="V29" s="180">
        <f t="shared" si="17"/>
        <v>0</v>
      </c>
      <c r="W29" s="180">
        <f t="shared" si="18"/>
        <v>0</v>
      </c>
      <c r="X29" s="180">
        <f t="shared" si="19"/>
        <v>0</v>
      </c>
      <c r="Y29" s="180">
        <f t="shared" si="20"/>
        <v>0</v>
      </c>
      <c r="Z29" s="180">
        <f t="shared" si="21"/>
        <v>0</v>
      </c>
      <c r="AA29" s="180">
        <f t="shared" si="22"/>
        <v>0</v>
      </c>
      <c r="AB29" s="180">
        <f t="shared" si="23"/>
        <v>0</v>
      </c>
      <c r="AC29" s="181"/>
      <c r="AD29" s="180">
        <f t="shared" si="0"/>
        <v>0</v>
      </c>
      <c r="AE29" s="180">
        <f t="shared" si="1"/>
        <v>0</v>
      </c>
      <c r="AF29" s="180">
        <f t="shared" si="2"/>
        <v>0</v>
      </c>
      <c r="AG29" s="180">
        <f t="shared" si="3"/>
        <v>0</v>
      </c>
      <c r="AH29" s="180">
        <f t="shared" si="4"/>
        <v>0</v>
      </c>
      <c r="AI29" s="180">
        <f t="shared" si="5"/>
        <v>0</v>
      </c>
      <c r="AJ29" s="180">
        <f t="shared" si="6"/>
        <v>0</v>
      </c>
      <c r="AK29" s="180">
        <f t="shared" si="7"/>
        <v>0</v>
      </c>
      <c r="AL29" s="181"/>
      <c r="AM29" s="180">
        <f t="shared" si="24"/>
        <v>0</v>
      </c>
      <c r="AN29" s="180">
        <f t="shared" si="25"/>
        <v>0</v>
      </c>
      <c r="AO29" s="180">
        <f t="shared" si="26"/>
        <v>0</v>
      </c>
      <c r="AP29" s="180">
        <f t="shared" si="27"/>
        <v>0</v>
      </c>
      <c r="AQ29" s="180">
        <f t="shared" si="28"/>
        <v>0</v>
      </c>
      <c r="AR29" s="180">
        <f t="shared" si="29"/>
        <v>0</v>
      </c>
      <c r="AS29" s="180">
        <f t="shared" si="30"/>
        <v>0</v>
      </c>
      <c r="AT29" s="180">
        <f t="shared" si="31"/>
        <v>0</v>
      </c>
      <c r="AU29" s="181"/>
      <c r="AV29" s="180">
        <f t="shared" si="32"/>
        <v>0</v>
      </c>
      <c r="AW29" s="180">
        <f t="shared" si="33"/>
        <v>0</v>
      </c>
      <c r="AX29" s="180">
        <f t="shared" si="34"/>
        <v>0</v>
      </c>
      <c r="AY29" s="180">
        <f t="shared" si="35"/>
        <v>0</v>
      </c>
      <c r="AZ29" s="180">
        <f t="shared" si="36"/>
        <v>0</v>
      </c>
      <c r="BA29" s="180">
        <f t="shared" si="37"/>
        <v>0</v>
      </c>
      <c r="BB29" s="180">
        <f t="shared" si="38"/>
        <v>0</v>
      </c>
      <c r="BC29" s="180">
        <f t="shared" si="39"/>
        <v>0</v>
      </c>
      <c r="BD29" s="146"/>
      <c r="BE29" s="182">
        <f t="shared" si="40"/>
        <v>0</v>
      </c>
      <c r="BF29" s="182">
        <f t="shared" si="41"/>
        <v>0</v>
      </c>
      <c r="BG29" s="182">
        <f t="shared" si="42"/>
        <v>0</v>
      </c>
      <c r="BH29" s="182">
        <f t="shared" si="43"/>
        <v>0</v>
      </c>
      <c r="BI29" s="182">
        <f t="shared" si="44"/>
        <v>0</v>
      </c>
      <c r="BJ29" s="182">
        <f t="shared" si="45"/>
        <v>0</v>
      </c>
      <c r="BK29" s="182">
        <f t="shared" si="46"/>
        <v>0</v>
      </c>
      <c r="BL29" s="182">
        <f t="shared" si="47"/>
        <v>0</v>
      </c>
      <c r="BM29" s="182">
        <f t="shared" si="48"/>
        <v>0</v>
      </c>
      <c r="BN29" s="183"/>
      <c r="BO29" s="184">
        <f t="shared" si="8"/>
        <v>0</v>
      </c>
      <c r="BP29" s="184">
        <f t="shared" si="9"/>
        <v>0</v>
      </c>
      <c r="BQ29" s="184">
        <f t="shared" si="10"/>
        <v>0</v>
      </c>
      <c r="BR29" s="184">
        <f t="shared" si="11"/>
        <v>0</v>
      </c>
      <c r="BS29" s="184">
        <f t="shared" si="12"/>
        <v>0</v>
      </c>
      <c r="BT29" s="184">
        <f t="shared" si="13"/>
        <v>0</v>
      </c>
      <c r="BU29" s="184">
        <f t="shared" si="14"/>
        <v>0</v>
      </c>
      <c r="BV29" s="184">
        <f t="shared" si="15"/>
        <v>0</v>
      </c>
    </row>
    <row r="30" spans="1:74" s="185" customFormat="1" ht="24" customHeight="1" x14ac:dyDescent="0.15">
      <c r="A30" s="176"/>
      <c r="B30" s="187"/>
      <c r="C30" s="380"/>
      <c r="D30" s="381"/>
      <c r="E30" s="382"/>
      <c r="F30" s="383"/>
      <c r="G30" s="383"/>
      <c r="H30" s="383"/>
      <c r="I30" s="383"/>
      <c r="J30" s="383"/>
      <c r="K30" s="533"/>
      <c r="L30" s="92"/>
      <c r="M30" s="93"/>
      <c r="N30" s="94"/>
      <c r="O30" s="385"/>
      <c r="P30" s="386"/>
      <c r="Q30" s="387"/>
      <c r="R30" s="178"/>
      <c r="S30" s="179" t="str">
        <f>IF(L30=$U$11,$U$11&amp;M30,IF(L30=$AD$11,$AD$11&amp;M30,IF(L30=AM8,AM8&amp;M30,IF(L30=$AV$9,$AV$9&amp;M30,IF(L30=BF9,BF9&amp;M30,IF(L30="","",$BF$9&amp;M30))))))</f>
        <v/>
      </c>
      <c r="T30" s="179"/>
      <c r="U30" s="180">
        <f t="shared" si="16"/>
        <v>0</v>
      </c>
      <c r="V30" s="180">
        <f t="shared" si="17"/>
        <v>0</v>
      </c>
      <c r="W30" s="180">
        <f t="shared" si="18"/>
        <v>0</v>
      </c>
      <c r="X30" s="180">
        <f t="shared" si="19"/>
        <v>0</v>
      </c>
      <c r="Y30" s="180">
        <f t="shared" si="20"/>
        <v>0</v>
      </c>
      <c r="Z30" s="180">
        <f t="shared" si="21"/>
        <v>0</v>
      </c>
      <c r="AA30" s="180">
        <f t="shared" si="22"/>
        <v>0</v>
      </c>
      <c r="AB30" s="180">
        <f t="shared" si="23"/>
        <v>0</v>
      </c>
      <c r="AC30" s="181"/>
      <c r="AD30" s="180">
        <f t="shared" si="0"/>
        <v>0</v>
      </c>
      <c r="AE30" s="180">
        <f t="shared" si="1"/>
        <v>0</v>
      </c>
      <c r="AF30" s="180">
        <f t="shared" si="2"/>
        <v>0</v>
      </c>
      <c r="AG30" s="180">
        <f t="shared" si="3"/>
        <v>0</v>
      </c>
      <c r="AH30" s="180">
        <f t="shared" si="4"/>
        <v>0</v>
      </c>
      <c r="AI30" s="180">
        <f t="shared" si="5"/>
        <v>0</v>
      </c>
      <c r="AJ30" s="180">
        <f t="shared" si="6"/>
        <v>0</v>
      </c>
      <c r="AK30" s="180">
        <f t="shared" si="7"/>
        <v>0</v>
      </c>
      <c r="AL30" s="181"/>
      <c r="AM30" s="180">
        <f t="shared" si="24"/>
        <v>0</v>
      </c>
      <c r="AN30" s="180">
        <f t="shared" si="25"/>
        <v>0</v>
      </c>
      <c r="AO30" s="180">
        <f t="shared" si="26"/>
        <v>0</v>
      </c>
      <c r="AP30" s="180">
        <f t="shared" si="27"/>
        <v>0</v>
      </c>
      <c r="AQ30" s="180">
        <f t="shared" si="28"/>
        <v>0</v>
      </c>
      <c r="AR30" s="180">
        <f t="shared" si="29"/>
        <v>0</v>
      </c>
      <c r="AS30" s="180">
        <f t="shared" si="30"/>
        <v>0</v>
      </c>
      <c r="AT30" s="180">
        <f t="shared" si="31"/>
        <v>0</v>
      </c>
      <c r="AU30" s="181"/>
      <c r="AV30" s="180">
        <f t="shared" si="32"/>
        <v>0</v>
      </c>
      <c r="AW30" s="180">
        <f t="shared" si="33"/>
        <v>0</v>
      </c>
      <c r="AX30" s="180">
        <f t="shared" si="34"/>
        <v>0</v>
      </c>
      <c r="AY30" s="180">
        <f t="shared" si="35"/>
        <v>0</v>
      </c>
      <c r="AZ30" s="180">
        <f t="shared" si="36"/>
        <v>0</v>
      </c>
      <c r="BA30" s="180">
        <f t="shared" si="37"/>
        <v>0</v>
      </c>
      <c r="BB30" s="180">
        <f t="shared" si="38"/>
        <v>0</v>
      </c>
      <c r="BC30" s="180">
        <f t="shared" si="39"/>
        <v>0</v>
      </c>
      <c r="BD30" s="146"/>
      <c r="BE30" s="182">
        <f t="shared" si="40"/>
        <v>0</v>
      </c>
      <c r="BF30" s="182">
        <f t="shared" si="41"/>
        <v>0</v>
      </c>
      <c r="BG30" s="182">
        <f t="shared" si="42"/>
        <v>0</v>
      </c>
      <c r="BH30" s="182">
        <f t="shared" si="43"/>
        <v>0</v>
      </c>
      <c r="BI30" s="182">
        <f t="shared" si="44"/>
        <v>0</v>
      </c>
      <c r="BJ30" s="182">
        <f t="shared" si="45"/>
        <v>0</v>
      </c>
      <c r="BK30" s="182">
        <f t="shared" si="46"/>
        <v>0</v>
      </c>
      <c r="BL30" s="182">
        <f t="shared" si="47"/>
        <v>0</v>
      </c>
      <c r="BM30" s="182">
        <f t="shared" si="48"/>
        <v>0</v>
      </c>
      <c r="BN30" s="183"/>
      <c r="BO30" s="184">
        <f t="shared" si="8"/>
        <v>0</v>
      </c>
      <c r="BP30" s="184">
        <f t="shared" si="9"/>
        <v>0</v>
      </c>
      <c r="BQ30" s="184">
        <f t="shared" si="10"/>
        <v>0</v>
      </c>
      <c r="BR30" s="184">
        <f t="shared" si="11"/>
        <v>0</v>
      </c>
      <c r="BS30" s="184">
        <f t="shared" si="12"/>
        <v>0</v>
      </c>
      <c r="BT30" s="184">
        <f t="shared" si="13"/>
        <v>0</v>
      </c>
      <c r="BU30" s="184">
        <f t="shared" si="14"/>
        <v>0</v>
      </c>
      <c r="BV30" s="184">
        <f t="shared" si="15"/>
        <v>0</v>
      </c>
    </row>
    <row r="31" spans="1:74" s="185" customFormat="1" ht="24" customHeight="1" x14ac:dyDescent="0.15">
      <c r="A31" s="176"/>
      <c r="B31" s="186"/>
      <c r="C31" s="380"/>
      <c r="D31" s="381"/>
      <c r="E31" s="382"/>
      <c r="F31" s="383"/>
      <c r="G31" s="383"/>
      <c r="H31" s="383"/>
      <c r="I31" s="383"/>
      <c r="J31" s="383"/>
      <c r="K31" s="533"/>
      <c r="L31" s="92"/>
      <c r="M31" s="93"/>
      <c r="N31" s="94"/>
      <c r="O31" s="385"/>
      <c r="P31" s="386"/>
      <c r="Q31" s="387"/>
      <c r="R31" s="188"/>
      <c r="S31" s="179" t="str">
        <f>IF(L31=$U$11,$U$11&amp;M31,IF(L31=$AD$11,$AD$11&amp;M31,IF(L31=AM8,AM8&amp;M31,IF(L31=$AV$9,$AV$9&amp;M31,IF(L31=BF9,BF9&amp;M31,IF(L31="","",$BF$9&amp;M31))))))</f>
        <v/>
      </c>
      <c r="T31" s="179"/>
      <c r="U31" s="180">
        <f t="shared" si="16"/>
        <v>0</v>
      </c>
      <c r="V31" s="180">
        <f t="shared" si="17"/>
        <v>0</v>
      </c>
      <c r="W31" s="180">
        <f t="shared" si="18"/>
        <v>0</v>
      </c>
      <c r="X31" s="180">
        <f t="shared" si="19"/>
        <v>0</v>
      </c>
      <c r="Y31" s="180">
        <f t="shared" si="20"/>
        <v>0</v>
      </c>
      <c r="Z31" s="180">
        <f t="shared" si="21"/>
        <v>0</v>
      </c>
      <c r="AA31" s="180">
        <f t="shared" si="22"/>
        <v>0</v>
      </c>
      <c r="AB31" s="180">
        <f t="shared" si="23"/>
        <v>0</v>
      </c>
      <c r="AC31" s="181"/>
      <c r="AD31" s="180">
        <f t="shared" si="0"/>
        <v>0</v>
      </c>
      <c r="AE31" s="180">
        <f t="shared" si="1"/>
        <v>0</v>
      </c>
      <c r="AF31" s="180">
        <f t="shared" si="2"/>
        <v>0</v>
      </c>
      <c r="AG31" s="180">
        <f t="shared" si="3"/>
        <v>0</v>
      </c>
      <c r="AH31" s="180">
        <f t="shared" si="4"/>
        <v>0</v>
      </c>
      <c r="AI31" s="180">
        <f t="shared" si="5"/>
        <v>0</v>
      </c>
      <c r="AJ31" s="180">
        <f t="shared" si="6"/>
        <v>0</v>
      </c>
      <c r="AK31" s="180">
        <f t="shared" si="7"/>
        <v>0</v>
      </c>
      <c r="AL31" s="181"/>
      <c r="AM31" s="180">
        <f t="shared" si="24"/>
        <v>0</v>
      </c>
      <c r="AN31" s="180">
        <f t="shared" si="25"/>
        <v>0</v>
      </c>
      <c r="AO31" s="180">
        <f t="shared" si="26"/>
        <v>0</v>
      </c>
      <c r="AP31" s="180">
        <f t="shared" si="27"/>
        <v>0</v>
      </c>
      <c r="AQ31" s="180">
        <f t="shared" si="28"/>
        <v>0</v>
      </c>
      <c r="AR31" s="180">
        <f t="shared" si="29"/>
        <v>0</v>
      </c>
      <c r="AS31" s="180">
        <f t="shared" si="30"/>
        <v>0</v>
      </c>
      <c r="AT31" s="180">
        <f t="shared" si="31"/>
        <v>0</v>
      </c>
      <c r="AU31" s="181"/>
      <c r="AV31" s="180">
        <f t="shared" si="32"/>
        <v>0</v>
      </c>
      <c r="AW31" s="180">
        <f t="shared" si="33"/>
        <v>0</v>
      </c>
      <c r="AX31" s="180">
        <f t="shared" si="34"/>
        <v>0</v>
      </c>
      <c r="AY31" s="180">
        <f t="shared" si="35"/>
        <v>0</v>
      </c>
      <c r="AZ31" s="180">
        <f t="shared" si="36"/>
        <v>0</v>
      </c>
      <c r="BA31" s="180">
        <f t="shared" si="37"/>
        <v>0</v>
      </c>
      <c r="BB31" s="180">
        <f t="shared" si="38"/>
        <v>0</v>
      </c>
      <c r="BC31" s="180">
        <f t="shared" si="39"/>
        <v>0</v>
      </c>
      <c r="BD31" s="146"/>
      <c r="BE31" s="182">
        <f t="shared" si="40"/>
        <v>0</v>
      </c>
      <c r="BF31" s="182">
        <f t="shared" si="41"/>
        <v>0</v>
      </c>
      <c r="BG31" s="182">
        <f t="shared" si="42"/>
        <v>0</v>
      </c>
      <c r="BH31" s="182">
        <f t="shared" si="43"/>
        <v>0</v>
      </c>
      <c r="BI31" s="182">
        <f t="shared" si="44"/>
        <v>0</v>
      </c>
      <c r="BJ31" s="182">
        <f t="shared" si="45"/>
        <v>0</v>
      </c>
      <c r="BK31" s="182">
        <f t="shared" si="46"/>
        <v>0</v>
      </c>
      <c r="BL31" s="182">
        <f t="shared" si="47"/>
        <v>0</v>
      </c>
      <c r="BM31" s="182">
        <f t="shared" si="48"/>
        <v>0</v>
      </c>
      <c r="BN31" s="183"/>
      <c r="BO31" s="184">
        <f t="shared" si="8"/>
        <v>0</v>
      </c>
      <c r="BP31" s="184">
        <f t="shared" si="9"/>
        <v>0</v>
      </c>
      <c r="BQ31" s="184">
        <f t="shared" si="10"/>
        <v>0</v>
      </c>
      <c r="BR31" s="184">
        <f t="shared" si="11"/>
        <v>0</v>
      </c>
      <c r="BS31" s="184">
        <f t="shared" si="12"/>
        <v>0</v>
      </c>
      <c r="BT31" s="184">
        <f t="shared" si="13"/>
        <v>0</v>
      </c>
      <c r="BU31" s="184">
        <f t="shared" si="14"/>
        <v>0</v>
      </c>
      <c r="BV31" s="184">
        <f t="shared" si="15"/>
        <v>0</v>
      </c>
    </row>
    <row r="32" spans="1:74" s="185" customFormat="1" ht="24" customHeight="1" x14ac:dyDescent="0.15">
      <c r="A32" s="176"/>
      <c r="B32" s="186"/>
      <c r="C32" s="380"/>
      <c r="D32" s="381"/>
      <c r="E32" s="382"/>
      <c r="F32" s="383"/>
      <c r="G32" s="383"/>
      <c r="H32" s="383"/>
      <c r="I32" s="383"/>
      <c r="J32" s="383"/>
      <c r="K32" s="533"/>
      <c r="L32" s="92"/>
      <c r="M32" s="93"/>
      <c r="N32" s="94"/>
      <c r="O32" s="385"/>
      <c r="P32" s="386"/>
      <c r="Q32" s="387"/>
      <c r="R32" s="178"/>
      <c r="S32" s="179" t="str">
        <f>IF(L32=$U$11,$U$11&amp;M32,IF(L32=$AD$11,$AD$11&amp;M32,IF(L32=AM8,AM8&amp;M32,IF(L32=$AV$9,$AV$9&amp;M32,IF(L32=BF9,BF9&amp;M32,IF(L32="","",$BF$9&amp;M32))))))</f>
        <v/>
      </c>
      <c r="T32" s="179"/>
      <c r="U32" s="180">
        <f t="shared" si="16"/>
        <v>0</v>
      </c>
      <c r="V32" s="180">
        <f t="shared" si="17"/>
        <v>0</v>
      </c>
      <c r="W32" s="180">
        <f t="shared" si="18"/>
        <v>0</v>
      </c>
      <c r="X32" s="180">
        <f t="shared" si="19"/>
        <v>0</v>
      </c>
      <c r="Y32" s="180">
        <f t="shared" si="20"/>
        <v>0</v>
      </c>
      <c r="Z32" s="180">
        <f t="shared" si="21"/>
        <v>0</v>
      </c>
      <c r="AA32" s="180">
        <f t="shared" si="22"/>
        <v>0</v>
      </c>
      <c r="AB32" s="180">
        <f t="shared" si="23"/>
        <v>0</v>
      </c>
      <c r="AC32" s="181"/>
      <c r="AD32" s="180">
        <f t="shared" si="0"/>
        <v>0</v>
      </c>
      <c r="AE32" s="180">
        <f t="shared" si="1"/>
        <v>0</v>
      </c>
      <c r="AF32" s="180">
        <f t="shared" si="2"/>
        <v>0</v>
      </c>
      <c r="AG32" s="180">
        <f t="shared" si="3"/>
        <v>0</v>
      </c>
      <c r="AH32" s="180">
        <f t="shared" si="4"/>
        <v>0</v>
      </c>
      <c r="AI32" s="180">
        <f t="shared" si="5"/>
        <v>0</v>
      </c>
      <c r="AJ32" s="180">
        <f t="shared" si="6"/>
        <v>0</v>
      </c>
      <c r="AK32" s="180">
        <f t="shared" si="7"/>
        <v>0</v>
      </c>
      <c r="AL32" s="181"/>
      <c r="AM32" s="180">
        <f t="shared" si="24"/>
        <v>0</v>
      </c>
      <c r="AN32" s="180">
        <f t="shared" si="25"/>
        <v>0</v>
      </c>
      <c r="AO32" s="180">
        <f t="shared" si="26"/>
        <v>0</v>
      </c>
      <c r="AP32" s="180">
        <f t="shared" si="27"/>
        <v>0</v>
      </c>
      <c r="AQ32" s="180">
        <f t="shared" si="28"/>
        <v>0</v>
      </c>
      <c r="AR32" s="180">
        <f t="shared" si="29"/>
        <v>0</v>
      </c>
      <c r="AS32" s="180">
        <f t="shared" si="30"/>
        <v>0</v>
      </c>
      <c r="AT32" s="180">
        <f t="shared" si="31"/>
        <v>0</v>
      </c>
      <c r="AU32" s="181"/>
      <c r="AV32" s="180">
        <f t="shared" si="32"/>
        <v>0</v>
      </c>
      <c r="AW32" s="180">
        <f t="shared" si="33"/>
        <v>0</v>
      </c>
      <c r="AX32" s="180">
        <f t="shared" si="34"/>
        <v>0</v>
      </c>
      <c r="AY32" s="180">
        <f t="shared" si="35"/>
        <v>0</v>
      </c>
      <c r="AZ32" s="180">
        <f t="shared" si="36"/>
        <v>0</v>
      </c>
      <c r="BA32" s="180">
        <f t="shared" si="37"/>
        <v>0</v>
      </c>
      <c r="BB32" s="180">
        <f t="shared" si="38"/>
        <v>0</v>
      </c>
      <c r="BC32" s="180">
        <f t="shared" si="39"/>
        <v>0</v>
      </c>
      <c r="BD32" s="146"/>
      <c r="BE32" s="182">
        <f t="shared" si="40"/>
        <v>0</v>
      </c>
      <c r="BF32" s="182">
        <f t="shared" si="41"/>
        <v>0</v>
      </c>
      <c r="BG32" s="182">
        <f t="shared" si="42"/>
        <v>0</v>
      </c>
      <c r="BH32" s="182">
        <f t="shared" si="43"/>
        <v>0</v>
      </c>
      <c r="BI32" s="182">
        <f t="shared" si="44"/>
        <v>0</v>
      </c>
      <c r="BJ32" s="182">
        <f t="shared" si="45"/>
        <v>0</v>
      </c>
      <c r="BK32" s="182">
        <f t="shared" si="46"/>
        <v>0</v>
      </c>
      <c r="BL32" s="182">
        <f t="shared" si="47"/>
        <v>0</v>
      </c>
      <c r="BM32" s="182">
        <f t="shared" si="48"/>
        <v>0</v>
      </c>
      <c r="BN32" s="183"/>
      <c r="BO32" s="184">
        <f t="shared" si="8"/>
        <v>0</v>
      </c>
      <c r="BP32" s="184">
        <f t="shared" si="9"/>
        <v>0</v>
      </c>
      <c r="BQ32" s="184">
        <f t="shared" si="10"/>
        <v>0</v>
      </c>
      <c r="BR32" s="184">
        <f t="shared" si="11"/>
        <v>0</v>
      </c>
      <c r="BS32" s="184">
        <f t="shared" si="12"/>
        <v>0</v>
      </c>
      <c r="BT32" s="184">
        <f t="shared" si="13"/>
        <v>0</v>
      </c>
      <c r="BU32" s="184">
        <f t="shared" si="14"/>
        <v>0</v>
      </c>
      <c r="BV32" s="184">
        <f t="shared" si="15"/>
        <v>0</v>
      </c>
    </row>
    <row r="33" spans="1:75" s="185" customFormat="1" ht="24" customHeight="1" x14ac:dyDescent="0.15">
      <c r="A33" s="176"/>
      <c r="B33" s="186"/>
      <c r="C33" s="380"/>
      <c r="D33" s="381"/>
      <c r="E33" s="382"/>
      <c r="F33" s="383"/>
      <c r="G33" s="383"/>
      <c r="H33" s="383"/>
      <c r="I33" s="383"/>
      <c r="J33" s="383"/>
      <c r="K33" s="533"/>
      <c r="L33" s="92"/>
      <c r="M33" s="93"/>
      <c r="N33" s="94"/>
      <c r="O33" s="385"/>
      <c r="P33" s="386"/>
      <c r="Q33" s="387"/>
      <c r="R33" s="178"/>
      <c r="S33" s="179" t="str">
        <f>IF(L33=$U$11,$U$11&amp;M33,IF(L33=$AD$11,$AD$11&amp;M33,IF(L33=AM8,AM8&amp;M33,IF(L33=$AV$9,$AV$9&amp;M33,IF(L33=BF9,BF9&amp;M33,IF(L33="","",$BF$9&amp;M33))))))</f>
        <v/>
      </c>
      <c r="T33" s="179"/>
      <c r="U33" s="180">
        <f t="shared" si="16"/>
        <v>0</v>
      </c>
      <c r="V33" s="180">
        <f t="shared" si="17"/>
        <v>0</v>
      </c>
      <c r="W33" s="180">
        <f t="shared" si="18"/>
        <v>0</v>
      </c>
      <c r="X33" s="180">
        <f t="shared" si="19"/>
        <v>0</v>
      </c>
      <c r="Y33" s="180">
        <f t="shared" si="20"/>
        <v>0</v>
      </c>
      <c r="Z33" s="180">
        <f t="shared" si="21"/>
        <v>0</v>
      </c>
      <c r="AA33" s="180">
        <f t="shared" si="22"/>
        <v>0</v>
      </c>
      <c r="AB33" s="180">
        <f t="shared" si="23"/>
        <v>0</v>
      </c>
      <c r="AC33" s="181"/>
      <c r="AD33" s="180">
        <f t="shared" si="0"/>
        <v>0</v>
      </c>
      <c r="AE33" s="180">
        <f t="shared" si="1"/>
        <v>0</v>
      </c>
      <c r="AF33" s="180">
        <f t="shared" si="2"/>
        <v>0</v>
      </c>
      <c r="AG33" s="180">
        <f t="shared" si="3"/>
        <v>0</v>
      </c>
      <c r="AH33" s="180">
        <f t="shared" si="4"/>
        <v>0</v>
      </c>
      <c r="AI33" s="180">
        <f t="shared" si="5"/>
        <v>0</v>
      </c>
      <c r="AJ33" s="180">
        <f t="shared" si="6"/>
        <v>0</v>
      </c>
      <c r="AK33" s="180">
        <f t="shared" si="7"/>
        <v>0</v>
      </c>
      <c r="AL33" s="181"/>
      <c r="AM33" s="180">
        <f t="shared" si="24"/>
        <v>0</v>
      </c>
      <c r="AN33" s="180">
        <f t="shared" si="25"/>
        <v>0</v>
      </c>
      <c r="AO33" s="180">
        <f t="shared" si="26"/>
        <v>0</v>
      </c>
      <c r="AP33" s="180">
        <f t="shared" si="27"/>
        <v>0</v>
      </c>
      <c r="AQ33" s="180">
        <f t="shared" si="28"/>
        <v>0</v>
      </c>
      <c r="AR33" s="180">
        <f t="shared" si="29"/>
        <v>0</v>
      </c>
      <c r="AS33" s="180">
        <f t="shared" si="30"/>
        <v>0</v>
      </c>
      <c r="AT33" s="180">
        <f t="shared" si="31"/>
        <v>0</v>
      </c>
      <c r="AU33" s="181"/>
      <c r="AV33" s="180">
        <f t="shared" si="32"/>
        <v>0</v>
      </c>
      <c r="AW33" s="180">
        <f t="shared" si="33"/>
        <v>0</v>
      </c>
      <c r="AX33" s="180">
        <f t="shared" si="34"/>
        <v>0</v>
      </c>
      <c r="AY33" s="180">
        <f t="shared" si="35"/>
        <v>0</v>
      </c>
      <c r="AZ33" s="180">
        <f t="shared" si="36"/>
        <v>0</v>
      </c>
      <c r="BA33" s="180">
        <f t="shared" si="37"/>
        <v>0</v>
      </c>
      <c r="BB33" s="180">
        <f t="shared" si="38"/>
        <v>0</v>
      </c>
      <c r="BC33" s="180">
        <f t="shared" si="39"/>
        <v>0</v>
      </c>
      <c r="BD33" s="146"/>
      <c r="BE33" s="182">
        <f t="shared" si="40"/>
        <v>0</v>
      </c>
      <c r="BF33" s="182">
        <f t="shared" si="41"/>
        <v>0</v>
      </c>
      <c r="BG33" s="182">
        <f t="shared" si="42"/>
        <v>0</v>
      </c>
      <c r="BH33" s="182">
        <f t="shared" si="43"/>
        <v>0</v>
      </c>
      <c r="BI33" s="182">
        <f t="shared" si="44"/>
        <v>0</v>
      </c>
      <c r="BJ33" s="182">
        <f t="shared" si="45"/>
        <v>0</v>
      </c>
      <c r="BK33" s="182">
        <f t="shared" si="46"/>
        <v>0</v>
      </c>
      <c r="BL33" s="182">
        <f t="shared" si="47"/>
        <v>0</v>
      </c>
      <c r="BM33" s="182">
        <f t="shared" si="48"/>
        <v>0</v>
      </c>
      <c r="BN33" s="183"/>
      <c r="BO33" s="184">
        <f t="shared" si="8"/>
        <v>0</v>
      </c>
      <c r="BP33" s="184">
        <f t="shared" si="9"/>
        <v>0</v>
      </c>
      <c r="BQ33" s="184">
        <f t="shared" si="10"/>
        <v>0</v>
      </c>
      <c r="BR33" s="184">
        <f t="shared" si="11"/>
        <v>0</v>
      </c>
      <c r="BS33" s="184">
        <f t="shared" si="12"/>
        <v>0</v>
      </c>
      <c r="BT33" s="184">
        <f t="shared" si="13"/>
        <v>0</v>
      </c>
      <c r="BU33" s="184">
        <f t="shared" si="14"/>
        <v>0</v>
      </c>
      <c r="BV33" s="184">
        <f t="shared" si="15"/>
        <v>0</v>
      </c>
    </row>
    <row r="34" spans="1:75" s="185" customFormat="1" ht="24" customHeight="1" x14ac:dyDescent="0.15">
      <c r="A34" s="176"/>
      <c r="B34" s="186"/>
      <c r="C34" s="380"/>
      <c r="D34" s="381"/>
      <c r="E34" s="382"/>
      <c r="F34" s="383"/>
      <c r="G34" s="383"/>
      <c r="H34" s="383"/>
      <c r="I34" s="383"/>
      <c r="J34" s="383"/>
      <c r="K34" s="533"/>
      <c r="L34" s="92"/>
      <c r="M34" s="93"/>
      <c r="N34" s="94"/>
      <c r="O34" s="385"/>
      <c r="P34" s="386"/>
      <c r="Q34" s="387"/>
      <c r="R34" s="178"/>
      <c r="S34" s="179" t="str">
        <f>IF(L34=$U$11,$U$11&amp;M34,IF(L34=$AD$11,$AD$11&amp;M34,IF(L34=AM8,AM8&amp;M34,IF(L34=$AV$9,$AV$9&amp;M34,IF(L34=BF9,BF9&amp;M34,IF(L34="","",$BF$9&amp;M34))))))</f>
        <v/>
      </c>
      <c r="T34" s="179"/>
      <c r="U34" s="180">
        <f t="shared" si="16"/>
        <v>0</v>
      </c>
      <c r="V34" s="180">
        <f t="shared" si="17"/>
        <v>0</v>
      </c>
      <c r="W34" s="180">
        <f t="shared" si="18"/>
        <v>0</v>
      </c>
      <c r="X34" s="180">
        <f t="shared" si="19"/>
        <v>0</v>
      </c>
      <c r="Y34" s="180">
        <f t="shared" si="20"/>
        <v>0</v>
      </c>
      <c r="Z34" s="180">
        <f t="shared" si="21"/>
        <v>0</v>
      </c>
      <c r="AA34" s="180">
        <f t="shared" si="22"/>
        <v>0</v>
      </c>
      <c r="AB34" s="180">
        <f t="shared" si="23"/>
        <v>0</v>
      </c>
      <c r="AC34" s="181"/>
      <c r="AD34" s="180">
        <f t="shared" si="0"/>
        <v>0</v>
      </c>
      <c r="AE34" s="180">
        <f t="shared" si="1"/>
        <v>0</v>
      </c>
      <c r="AF34" s="180">
        <f t="shared" si="2"/>
        <v>0</v>
      </c>
      <c r="AG34" s="180">
        <f t="shared" si="3"/>
        <v>0</v>
      </c>
      <c r="AH34" s="180">
        <f t="shared" si="4"/>
        <v>0</v>
      </c>
      <c r="AI34" s="180">
        <f t="shared" si="5"/>
        <v>0</v>
      </c>
      <c r="AJ34" s="180">
        <f t="shared" si="6"/>
        <v>0</v>
      </c>
      <c r="AK34" s="180">
        <f t="shared" si="7"/>
        <v>0</v>
      </c>
      <c r="AL34" s="181"/>
      <c r="AM34" s="180">
        <f t="shared" si="24"/>
        <v>0</v>
      </c>
      <c r="AN34" s="180">
        <f t="shared" si="25"/>
        <v>0</v>
      </c>
      <c r="AO34" s="180">
        <f t="shared" si="26"/>
        <v>0</v>
      </c>
      <c r="AP34" s="180">
        <f t="shared" si="27"/>
        <v>0</v>
      </c>
      <c r="AQ34" s="180">
        <f t="shared" si="28"/>
        <v>0</v>
      </c>
      <c r="AR34" s="180">
        <f t="shared" si="29"/>
        <v>0</v>
      </c>
      <c r="AS34" s="180">
        <f t="shared" si="30"/>
        <v>0</v>
      </c>
      <c r="AT34" s="180">
        <f t="shared" si="31"/>
        <v>0</v>
      </c>
      <c r="AU34" s="181"/>
      <c r="AV34" s="180">
        <f t="shared" si="32"/>
        <v>0</v>
      </c>
      <c r="AW34" s="180">
        <f t="shared" si="33"/>
        <v>0</v>
      </c>
      <c r="AX34" s="180">
        <f t="shared" si="34"/>
        <v>0</v>
      </c>
      <c r="AY34" s="180">
        <f t="shared" si="35"/>
        <v>0</v>
      </c>
      <c r="AZ34" s="180">
        <f t="shared" si="36"/>
        <v>0</v>
      </c>
      <c r="BA34" s="180">
        <f t="shared" si="37"/>
        <v>0</v>
      </c>
      <c r="BB34" s="180">
        <f t="shared" si="38"/>
        <v>0</v>
      </c>
      <c r="BC34" s="180">
        <f t="shared" si="39"/>
        <v>0</v>
      </c>
      <c r="BD34" s="146"/>
      <c r="BE34" s="182">
        <f t="shared" si="40"/>
        <v>0</v>
      </c>
      <c r="BF34" s="182">
        <f t="shared" si="41"/>
        <v>0</v>
      </c>
      <c r="BG34" s="182">
        <f t="shared" si="42"/>
        <v>0</v>
      </c>
      <c r="BH34" s="182">
        <f t="shared" si="43"/>
        <v>0</v>
      </c>
      <c r="BI34" s="182">
        <f t="shared" si="44"/>
        <v>0</v>
      </c>
      <c r="BJ34" s="182">
        <f t="shared" si="45"/>
        <v>0</v>
      </c>
      <c r="BK34" s="182">
        <f t="shared" si="46"/>
        <v>0</v>
      </c>
      <c r="BL34" s="182">
        <f t="shared" si="47"/>
        <v>0</v>
      </c>
      <c r="BM34" s="182">
        <f t="shared" si="48"/>
        <v>0</v>
      </c>
      <c r="BN34" s="183"/>
      <c r="BO34" s="184">
        <f t="shared" si="8"/>
        <v>0</v>
      </c>
      <c r="BP34" s="184">
        <f t="shared" si="9"/>
        <v>0</v>
      </c>
      <c r="BQ34" s="184">
        <f t="shared" si="10"/>
        <v>0</v>
      </c>
      <c r="BR34" s="184">
        <f t="shared" si="11"/>
        <v>0</v>
      </c>
      <c r="BS34" s="184">
        <f t="shared" si="12"/>
        <v>0</v>
      </c>
      <c r="BT34" s="184">
        <f t="shared" si="13"/>
        <v>0</v>
      </c>
      <c r="BU34" s="184">
        <f t="shared" si="14"/>
        <v>0</v>
      </c>
      <c r="BV34" s="184">
        <f t="shared" si="15"/>
        <v>0</v>
      </c>
    </row>
    <row r="35" spans="1:75" s="185" customFormat="1" ht="24" customHeight="1" x14ac:dyDescent="0.15">
      <c r="A35" s="176"/>
      <c r="B35" s="187"/>
      <c r="C35" s="380"/>
      <c r="D35" s="381"/>
      <c r="E35" s="382"/>
      <c r="F35" s="383"/>
      <c r="G35" s="383"/>
      <c r="H35" s="383"/>
      <c r="I35" s="383"/>
      <c r="J35" s="383"/>
      <c r="K35" s="533"/>
      <c r="L35" s="92"/>
      <c r="M35" s="93"/>
      <c r="N35" s="94"/>
      <c r="O35" s="385"/>
      <c r="P35" s="386"/>
      <c r="Q35" s="387"/>
      <c r="R35" s="178"/>
      <c r="S35" s="179" t="str">
        <f>IF(L35=$U$11,$U$11&amp;M35,IF(L35=$AD$11,$AD$11&amp;M35,IF(L35=AM8,AM8&amp;M35,IF(L35=$AV$9,$AV$9&amp;M35,IF(L35=BF9,BF9&amp;M35,IF(L35="","",$BF$9&amp;M35))))))</f>
        <v/>
      </c>
      <c r="T35" s="179"/>
      <c r="U35" s="180">
        <f t="shared" si="16"/>
        <v>0</v>
      </c>
      <c r="V35" s="180">
        <f t="shared" si="17"/>
        <v>0</v>
      </c>
      <c r="W35" s="180">
        <f t="shared" si="18"/>
        <v>0</v>
      </c>
      <c r="X35" s="180">
        <f t="shared" si="19"/>
        <v>0</v>
      </c>
      <c r="Y35" s="180">
        <f t="shared" si="20"/>
        <v>0</v>
      </c>
      <c r="Z35" s="180">
        <f t="shared" si="21"/>
        <v>0</v>
      </c>
      <c r="AA35" s="180">
        <f t="shared" si="22"/>
        <v>0</v>
      </c>
      <c r="AB35" s="180">
        <f t="shared" si="23"/>
        <v>0</v>
      </c>
      <c r="AC35" s="181"/>
      <c r="AD35" s="180">
        <f t="shared" si="0"/>
        <v>0</v>
      </c>
      <c r="AE35" s="180">
        <f t="shared" si="1"/>
        <v>0</v>
      </c>
      <c r="AF35" s="180">
        <f t="shared" si="2"/>
        <v>0</v>
      </c>
      <c r="AG35" s="180">
        <f t="shared" si="3"/>
        <v>0</v>
      </c>
      <c r="AH35" s="180">
        <f t="shared" si="4"/>
        <v>0</v>
      </c>
      <c r="AI35" s="180">
        <f t="shared" si="5"/>
        <v>0</v>
      </c>
      <c r="AJ35" s="180">
        <f t="shared" si="6"/>
        <v>0</v>
      </c>
      <c r="AK35" s="180">
        <f t="shared" si="7"/>
        <v>0</v>
      </c>
      <c r="AL35" s="181"/>
      <c r="AM35" s="180">
        <f t="shared" si="24"/>
        <v>0</v>
      </c>
      <c r="AN35" s="180">
        <f t="shared" si="25"/>
        <v>0</v>
      </c>
      <c r="AO35" s="180">
        <f t="shared" si="26"/>
        <v>0</v>
      </c>
      <c r="AP35" s="180">
        <f t="shared" si="27"/>
        <v>0</v>
      </c>
      <c r="AQ35" s="180">
        <f t="shared" si="28"/>
        <v>0</v>
      </c>
      <c r="AR35" s="180">
        <f t="shared" si="29"/>
        <v>0</v>
      </c>
      <c r="AS35" s="180">
        <f t="shared" si="30"/>
        <v>0</v>
      </c>
      <c r="AT35" s="180">
        <f t="shared" si="31"/>
        <v>0</v>
      </c>
      <c r="AU35" s="181"/>
      <c r="AV35" s="180">
        <f t="shared" si="32"/>
        <v>0</v>
      </c>
      <c r="AW35" s="180">
        <f t="shared" si="33"/>
        <v>0</v>
      </c>
      <c r="AX35" s="180">
        <f t="shared" si="34"/>
        <v>0</v>
      </c>
      <c r="AY35" s="180">
        <f t="shared" si="35"/>
        <v>0</v>
      </c>
      <c r="AZ35" s="180">
        <f t="shared" si="36"/>
        <v>0</v>
      </c>
      <c r="BA35" s="180">
        <f t="shared" si="37"/>
        <v>0</v>
      </c>
      <c r="BB35" s="180">
        <f t="shared" si="38"/>
        <v>0</v>
      </c>
      <c r="BC35" s="180">
        <f t="shared" si="39"/>
        <v>0</v>
      </c>
      <c r="BD35" s="146"/>
      <c r="BE35" s="182">
        <f t="shared" si="40"/>
        <v>0</v>
      </c>
      <c r="BF35" s="182">
        <f t="shared" si="41"/>
        <v>0</v>
      </c>
      <c r="BG35" s="182">
        <f t="shared" si="42"/>
        <v>0</v>
      </c>
      <c r="BH35" s="182">
        <f t="shared" si="43"/>
        <v>0</v>
      </c>
      <c r="BI35" s="182">
        <f t="shared" si="44"/>
        <v>0</v>
      </c>
      <c r="BJ35" s="182">
        <f t="shared" si="45"/>
        <v>0</v>
      </c>
      <c r="BK35" s="182">
        <f t="shared" si="46"/>
        <v>0</v>
      </c>
      <c r="BL35" s="182">
        <f t="shared" si="47"/>
        <v>0</v>
      </c>
      <c r="BM35" s="182">
        <f t="shared" si="48"/>
        <v>0</v>
      </c>
      <c r="BN35" s="183"/>
      <c r="BO35" s="184">
        <f t="shared" si="8"/>
        <v>0</v>
      </c>
      <c r="BP35" s="184">
        <f t="shared" si="9"/>
        <v>0</v>
      </c>
      <c r="BQ35" s="184">
        <f t="shared" si="10"/>
        <v>0</v>
      </c>
      <c r="BR35" s="184">
        <f t="shared" si="11"/>
        <v>0</v>
      </c>
      <c r="BS35" s="184">
        <f t="shared" si="12"/>
        <v>0</v>
      </c>
      <c r="BT35" s="184">
        <f t="shared" si="13"/>
        <v>0</v>
      </c>
      <c r="BU35" s="184">
        <f t="shared" si="14"/>
        <v>0</v>
      </c>
      <c r="BV35" s="184">
        <f t="shared" si="15"/>
        <v>0</v>
      </c>
    </row>
    <row r="36" spans="1:75" s="185" customFormat="1" ht="24" customHeight="1" x14ac:dyDescent="0.15">
      <c r="A36" s="176"/>
      <c r="B36" s="186"/>
      <c r="C36" s="380"/>
      <c r="D36" s="381"/>
      <c r="E36" s="382"/>
      <c r="F36" s="383"/>
      <c r="G36" s="383"/>
      <c r="H36" s="383"/>
      <c r="I36" s="383"/>
      <c r="J36" s="383"/>
      <c r="K36" s="533"/>
      <c r="L36" s="92"/>
      <c r="M36" s="93"/>
      <c r="N36" s="94"/>
      <c r="O36" s="385"/>
      <c r="P36" s="386"/>
      <c r="Q36" s="387"/>
      <c r="R36" s="178"/>
      <c r="S36" s="179" t="str">
        <f>IF(L36=$U$11,$U$11&amp;M36,IF(L36=$AD$11,$AD$11&amp;M36,IF(L36=AM8,AM8&amp;M36,IF(L36=$AV$9,$AV$9&amp;M36,IF(L36=BF9,BF9&amp;M36,IF(L36="","",$BF$9&amp;M36))))))</f>
        <v/>
      </c>
      <c r="T36" s="179"/>
      <c r="U36" s="180">
        <f t="shared" si="16"/>
        <v>0</v>
      </c>
      <c r="V36" s="180">
        <f t="shared" si="17"/>
        <v>0</v>
      </c>
      <c r="W36" s="180">
        <f t="shared" si="18"/>
        <v>0</v>
      </c>
      <c r="X36" s="180">
        <f t="shared" si="19"/>
        <v>0</v>
      </c>
      <c r="Y36" s="180">
        <f t="shared" si="20"/>
        <v>0</v>
      </c>
      <c r="Z36" s="180">
        <f t="shared" si="21"/>
        <v>0</v>
      </c>
      <c r="AA36" s="180">
        <f t="shared" si="22"/>
        <v>0</v>
      </c>
      <c r="AB36" s="180">
        <f t="shared" si="23"/>
        <v>0</v>
      </c>
      <c r="AC36" s="181"/>
      <c r="AD36" s="180">
        <f t="shared" si="0"/>
        <v>0</v>
      </c>
      <c r="AE36" s="180">
        <f t="shared" si="1"/>
        <v>0</v>
      </c>
      <c r="AF36" s="180">
        <f t="shared" si="2"/>
        <v>0</v>
      </c>
      <c r="AG36" s="180">
        <f t="shared" si="3"/>
        <v>0</v>
      </c>
      <c r="AH36" s="180">
        <f t="shared" si="4"/>
        <v>0</v>
      </c>
      <c r="AI36" s="180">
        <f t="shared" si="5"/>
        <v>0</v>
      </c>
      <c r="AJ36" s="180">
        <f t="shared" si="6"/>
        <v>0</v>
      </c>
      <c r="AK36" s="180">
        <f t="shared" si="7"/>
        <v>0</v>
      </c>
      <c r="AL36" s="181"/>
      <c r="AM36" s="180">
        <f t="shared" si="24"/>
        <v>0</v>
      </c>
      <c r="AN36" s="180">
        <f t="shared" si="25"/>
        <v>0</v>
      </c>
      <c r="AO36" s="180">
        <f t="shared" si="26"/>
        <v>0</v>
      </c>
      <c r="AP36" s="180">
        <f t="shared" si="27"/>
        <v>0</v>
      </c>
      <c r="AQ36" s="180">
        <f t="shared" si="28"/>
        <v>0</v>
      </c>
      <c r="AR36" s="180">
        <f t="shared" si="29"/>
        <v>0</v>
      </c>
      <c r="AS36" s="180">
        <f t="shared" si="30"/>
        <v>0</v>
      </c>
      <c r="AT36" s="180">
        <f t="shared" si="31"/>
        <v>0</v>
      </c>
      <c r="AU36" s="181"/>
      <c r="AV36" s="180">
        <f t="shared" si="32"/>
        <v>0</v>
      </c>
      <c r="AW36" s="180">
        <f t="shared" si="33"/>
        <v>0</v>
      </c>
      <c r="AX36" s="180">
        <f t="shared" si="34"/>
        <v>0</v>
      </c>
      <c r="AY36" s="180">
        <f t="shared" si="35"/>
        <v>0</v>
      </c>
      <c r="AZ36" s="180">
        <f t="shared" si="36"/>
        <v>0</v>
      </c>
      <c r="BA36" s="180">
        <f t="shared" si="37"/>
        <v>0</v>
      </c>
      <c r="BB36" s="180">
        <f t="shared" si="38"/>
        <v>0</v>
      </c>
      <c r="BC36" s="180">
        <f t="shared" si="39"/>
        <v>0</v>
      </c>
      <c r="BD36" s="146"/>
      <c r="BE36" s="182">
        <f t="shared" si="40"/>
        <v>0</v>
      </c>
      <c r="BF36" s="182">
        <f t="shared" si="41"/>
        <v>0</v>
      </c>
      <c r="BG36" s="182">
        <f t="shared" si="42"/>
        <v>0</v>
      </c>
      <c r="BH36" s="182">
        <f t="shared" si="43"/>
        <v>0</v>
      </c>
      <c r="BI36" s="182">
        <f t="shared" si="44"/>
        <v>0</v>
      </c>
      <c r="BJ36" s="182">
        <f t="shared" si="45"/>
        <v>0</v>
      </c>
      <c r="BK36" s="182">
        <f t="shared" si="46"/>
        <v>0</v>
      </c>
      <c r="BL36" s="182">
        <f t="shared" si="47"/>
        <v>0</v>
      </c>
      <c r="BM36" s="182">
        <f t="shared" si="48"/>
        <v>0</v>
      </c>
      <c r="BN36" s="183"/>
      <c r="BO36" s="184">
        <f t="shared" si="8"/>
        <v>0</v>
      </c>
      <c r="BP36" s="184">
        <f t="shared" si="9"/>
        <v>0</v>
      </c>
      <c r="BQ36" s="184">
        <f t="shared" si="10"/>
        <v>0</v>
      </c>
      <c r="BR36" s="184">
        <f t="shared" si="11"/>
        <v>0</v>
      </c>
      <c r="BS36" s="184">
        <f t="shared" si="12"/>
        <v>0</v>
      </c>
      <c r="BT36" s="184">
        <f t="shared" si="13"/>
        <v>0</v>
      </c>
      <c r="BU36" s="184">
        <f t="shared" si="14"/>
        <v>0</v>
      </c>
      <c r="BV36" s="184">
        <f t="shared" si="15"/>
        <v>0</v>
      </c>
    </row>
    <row r="37" spans="1:75" s="185" customFormat="1" ht="24" customHeight="1" x14ac:dyDescent="0.15">
      <c r="A37" s="176"/>
      <c r="B37" s="186"/>
      <c r="C37" s="380"/>
      <c r="D37" s="381"/>
      <c r="E37" s="382"/>
      <c r="F37" s="383"/>
      <c r="G37" s="383"/>
      <c r="H37" s="383"/>
      <c r="I37" s="383"/>
      <c r="J37" s="383"/>
      <c r="K37" s="533"/>
      <c r="L37" s="92"/>
      <c r="M37" s="93"/>
      <c r="N37" s="94"/>
      <c r="O37" s="385"/>
      <c r="P37" s="386"/>
      <c r="Q37" s="387"/>
      <c r="R37" s="178"/>
      <c r="S37" s="179" t="str">
        <f>IF(L37=$U$11,$U$11&amp;M37,IF(L37=$AD$11,$AD$11&amp;M37,IF(L37=AM8,AM8&amp;M37,IF(L37=$AV$9,$AV$9&amp;M37,IF(L37=BF9,BF9&amp;M37,IF(L37="","",$BF$9&amp;M37))))))</f>
        <v/>
      </c>
      <c r="T37" s="179"/>
      <c r="U37" s="180">
        <f t="shared" si="16"/>
        <v>0</v>
      </c>
      <c r="V37" s="180">
        <f t="shared" si="17"/>
        <v>0</v>
      </c>
      <c r="W37" s="180">
        <f t="shared" si="18"/>
        <v>0</v>
      </c>
      <c r="X37" s="180">
        <f t="shared" si="19"/>
        <v>0</v>
      </c>
      <c r="Y37" s="180">
        <f t="shared" si="20"/>
        <v>0</v>
      </c>
      <c r="Z37" s="180">
        <f t="shared" si="21"/>
        <v>0</v>
      </c>
      <c r="AA37" s="180">
        <f t="shared" si="22"/>
        <v>0</v>
      </c>
      <c r="AB37" s="180">
        <f t="shared" si="23"/>
        <v>0</v>
      </c>
      <c r="AC37" s="181"/>
      <c r="AD37" s="180">
        <f t="shared" si="0"/>
        <v>0</v>
      </c>
      <c r="AE37" s="180">
        <f t="shared" si="1"/>
        <v>0</v>
      </c>
      <c r="AF37" s="180">
        <f t="shared" si="2"/>
        <v>0</v>
      </c>
      <c r="AG37" s="180">
        <f t="shared" si="3"/>
        <v>0</v>
      </c>
      <c r="AH37" s="180">
        <f t="shared" si="4"/>
        <v>0</v>
      </c>
      <c r="AI37" s="180">
        <f t="shared" si="5"/>
        <v>0</v>
      </c>
      <c r="AJ37" s="180">
        <f t="shared" si="6"/>
        <v>0</v>
      </c>
      <c r="AK37" s="180">
        <f t="shared" si="7"/>
        <v>0</v>
      </c>
      <c r="AL37" s="181"/>
      <c r="AM37" s="180">
        <f t="shared" si="24"/>
        <v>0</v>
      </c>
      <c r="AN37" s="180">
        <f t="shared" si="25"/>
        <v>0</v>
      </c>
      <c r="AO37" s="180">
        <f t="shared" si="26"/>
        <v>0</v>
      </c>
      <c r="AP37" s="180">
        <f t="shared" si="27"/>
        <v>0</v>
      </c>
      <c r="AQ37" s="180">
        <f t="shared" si="28"/>
        <v>0</v>
      </c>
      <c r="AR37" s="180">
        <f t="shared" si="29"/>
        <v>0</v>
      </c>
      <c r="AS37" s="180">
        <f t="shared" si="30"/>
        <v>0</v>
      </c>
      <c r="AT37" s="180">
        <f t="shared" si="31"/>
        <v>0</v>
      </c>
      <c r="AU37" s="181"/>
      <c r="AV37" s="180">
        <f t="shared" si="32"/>
        <v>0</v>
      </c>
      <c r="AW37" s="180">
        <f t="shared" si="33"/>
        <v>0</v>
      </c>
      <c r="AX37" s="180">
        <f t="shared" si="34"/>
        <v>0</v>
      </c>
      <c r="AY37" s="180">
        <f t="shared" si="35"/>
        <v>0</v>
      </c>
      <c r="AZ37" s="180">
        <f t="shared" si="36"/>
        <v>0</v>
      </c>
      <c r="BA37" s="180">
        <f t="shared" si="37"/>
        <v>0</v>
      </c>
      <c r="BB37" s="180">
        <f t="shared" si="38"/>
        <v>0</v>
      </c>
      <c r="BC37" s="180">
        <f t="shared" si="39"/>
        <v>0</v>
      </c>
      <c r="BD37" s="146"/>
      <c r="BE37" s="182">
        <f t="shared" si="40"/>
        <v>0</v>
      </c>
      <c r="BF37" s="182">
        <f t="shared" si="41"/>
        <v>0</v>
      </c>
      <c r="BG37" s="182">
        <f t="shared" si="42"/>
        <v>0</v>
      </c>
      <c r="BH37" s="182">
        <f t="shared" si="43"/>
        <v>0</v>
      </c>
      <c r="BI37" s="182">
        <f t="shared" si="44"/>
        <v>0</v>
      </c>
      <c r="BJ37" s="182">
        <f t="shared" si="45"/>
        <v>0</v>
      </c>
      <c r="BK37" s="182">
        <f t="shared" si="46"/>
        <v>0</v>
      </c>
      <c r="BL37" s="182">
        <f t="shared" si="47"/>
        <v>0</v>
      </c>
      <c r="BM37" s="182">
        <f t="shared" si="48"/>
        <v>0</v>
      </c>
      <c r="BN37" s="183"/>
      <c r="BO37" s="184">
        <f t="shared" si="8"/>
        <v>0</v>
      </c>
      <c r="BP37" s="184">
        <f t="shared" si="9"/>
        <v>0</v>
      </c>
      <c r="BQ37" s="184">
        <f t="shared" si="10"/>
        <v>0</v>
      </c>
      <c r="BR37" s="184">
        <f t="shared" si="11"/>
        <v>0</v>
      </c>
      <c r="BS37" s="184">
        <f t="shared" si="12"/>
        <v>0</v>
      </c>
      <c r="BT37" s="184">
        <f t="shared" si="13"/>
        <v>0</v>
      </c>
      <c r="BU37" s="184">
        <f t="shared" si="14"/>
        <v>0</v>
      </c>
      <c r="BV37" s="184">
        <f t="shared" si="15"/>
        <v>0</v>
      </c>
    </row>
    <row r="38" spans="1:75" s="185" customFormat="1" ht="24" customHeight="1" x14ac:dyDescent="0.15">
      <c r="A38" s="176"/>
      <c r="B38" s="187"/>
      <c r="C38" s="380"/>
      <c r="D38" s="381"/>
      <c r="E38" s="382"/>
      <c r="F38" s="383"/>
      <c r="G38" s="383"/>
      <c r="H38" s="383"/>
      <c r="I38" s="383"/>
      <c r="J38" s="383"/>
      <c r="K38" s="533"/>
      <c r="L38" s="92"/>
      <c r="M38" s="93"/>
      <c r="N38" s="94"/>
      <c r="O38" s="385"/>
      <c r="P38" s="386"/>
      <c r="Q38" s="387"/>
      <c r="R38" s="178"/>
      <c r="S38" s="179" t="str">
        <f>IF(L38=$U$11,$U$11&amp;M38,IF(L38=$AD$11,$AD$11&amp;M38,IF(L38=AM8,AM8&amp;M38,IF(L38=$AV$9,$AV$9&amp;M38,IF(L38=BF9,BF9&amp;M38,IF(L38="","",$BF$9&amp;M38))))))</f>
        <v/>
      </c>
      <c r="T38" s="179"/>
      <c r="U38" s="180">
        <f t="shared" si="16"/>
        <v>0</v>
      </c>
      <c r="V38" s="180">
        <f t="shared" si="17"/>
        <v>0</v>
      </c>
      <c r="W38" s="180">
        <f t="shared" si="18"/>
        <v>0</v>
      </c>
      <c r="X38" s="180">
        <f t="shared" si="19"/>
        <v>0</v>
      </c>
      <c r="Y38" s="180">
        <f t="shared" si="20"/>
        <v>0</v>
      </c>
      <c r="Z38" s="180">
        <f t="shared" si="21"/>
        <v>0</v>
      </c>
      <c r="AA38" s="180">
        <f t="shared" si="22"/>
        <v>0</v>
      </c>
      <c r="AB38" s="180">
        <f t="shared" si="23"/>
        <v>0</v>
      </c>
      <c r="AC38" s="181"/>
      <c r="AD38" s="180">
        <f t="shared" si="0"/>
        <v>0</v>
      </c>
      <c r="AE38" s="180">
        <f t="shared" si="1"/>
        <v>0</v>
      </c>
      <c r="AF38" s="180">
        <f t="shared" si="2"/>
        <v>0</v>
      </c>
      <c r="AG38" s="180">
        <f t="shared" si="3"/>
        <v>0</v>
      </c>
      <c r="AH38" s="180">
        <f t="shared" si="4"/>
        <v>0</v>
      </c>
      <c r="AI38" s="180">
        <f t="shared" si="5"/>
        <v>0</v>
      </c>
      <c r="AJ38" s="180">
        <f t="shared" si="6"/>
        <v>0</v>
      </c>
      <c r="AK38" s="180">
        <f t="shared" si="7"/>
        <v>0</v>
      </c>
      <c r="AL38" s="181"/>
      <c r="AM38" s="180">
        <f t="shared" si="24"/>
        <v>0</v>
      </c>
      <c r="AN38" s="180">
        <f t="shared" si="25"/>
        <v>0</v>
      </c>
      <c r="AO38" s="180">
        <f t="shared" si="26"/>
        <v>0</v>
      </c>
      <c r="AP38" s="180">
        <f t="shared" si="27"/>
        <v>0</v>
      </c>
      <c r="AQ38" s="180">
        <f t="shared" si="28"/>
        <v>0</v>
      </c>
      <c r="AR38" s="180">
        <f t="shared" si="29"/>
        <v>0</v>
      </c>
      <c r="AS38" s="180">
        <f t="shared" si="30"/>
        <v>0</v>
      </c>
      <c r="AT38" s="180">
        <f t="shared" si="31"/>
        <v>0</v>
      </c>
      <c r="AU38" s="181"/>
      <c r="AV38" s="180">
        <f t="shared" si="32"/>
        <v>0</v>
      </c>
      <c r="AW38" s="180">
        <f t="shared" si="33"/>
        <v>0</v>
      </c>
      <c r="AX38" s="180">
        <f t="shared" si="34"/>
        <v>0</v>
      </c>
      <c r="AY38" s="180">
        <f t="shared" si="35"/>
        <v>0</v>
      </c>
      <c r="AZ38" s="180">
        <f t="shared" si="36"/>
        <v>0</v>
      </c>
      <c r="BA38" s="180">
        <f t="shared" si="37"/>
        <v>0</v>
      </c>
      <c r="BB38" s="180">
        <f t="shared" si="38"/>
        <v>0</v>
      </c>
      <c r="BC38" s="180">
        <f t="shared" si="39"/>
        <v>0</v>
      </c>
      <c r="BD38" s="146"/>
      <c r="BE38" s="182">
        <f t="shared" si="40"/>
        <v>0</v>
      </c>
      <c r="BF38" s="182">
        <f t="shared" si="41"/>
        <v>0</v>
      </c>
      <c r="BG38" s="182">
        <f t="shared" si="42"/>
        <v>0</v>
      </c>
      <c r="BH38" s="182">
        <f t="shared" si="43"/>
        <v>0</v>
      </c>
      <c r="BI38" s="182">
        <f t="shared" si="44"/>
        <v>0</v>
      </c>
      <c r="BJ38" s="182">
        <f t="shared" si="45"/>
        <v>0</v>
      </c>
      <c r="BK38" s="182">
        <f t="shared" si="46"/>
        <v>0</v>
      </c>
      <c r="BL38" s="182">
        <f t="shared" si="47"/>
        <v>0</v>
      </c>
      <c r="BM38" s="182">
        <f t="shared" si="48"/>
        <v>0</v>
      </c>
      <c r="BN38" s="183"/>
      <c r="BO38" s="184">
        <f t="shared" si="8"/>
        <v>0</v>
      </c>
      <c r="BP38" s="184">
        <f t="shared" si="9"/>
        <v>0</v>
      </c>
      <c r="BQ38" s="184">
        <f t="shared" si="10"/>
        <v>0</v>
      </c>
      <c r="BR38" s="184">
        <f t="shared" si="11"/>
        <v>0</v>
      </c>
      <c r="BS38" s="184">
        <f t="shared" si="12"/>
        <v>0</v>
      </c>
      <c r="BT38" s="184">
        <f t="shared" si="13"/>
        <v>0</v>
      </c>
      <c r="BU38" s="184">
        <f t="shared" si="14"/>
        <v>0</v>
      </c>
      <c r="BV38" s="184">
        <f t="shared" si="15"/>
        <v>0</v>
      </c>
    </row>
    <row r="39" spans="1:75" s="185" customFormat="1" ht="24" customHeight="1" x14ac:dyDescent="0.15">
      <c r="A39" s="176"/>
      <c r="B39" s="186"/>
      <c r="C39" s="380"/>
      <c r="D39" s="381"/>
      <c r="E39" s="382"/>
      <c r="F39" s="383"/>
      <c r="G39" s="383"/>
      <c r="H39" s="383"/>
      <c r="I39" s="383"/>
      <c r="J39" s="383"/>
      <c r="K39" s="533"/>
      <c r="L39" s="92"/>
      <c r="M39" s="93"/>
      <c r="N39" s="94"/>
      <c r="O39" s="385"/>
      <c r="P39" s="386"/>
      <c r="Q39" s="387"/>
      <c r="R39" s="178"/>
      <c r="S39" s="179" t="str">
        <f>IF(L39=$U$11,$U$11&amp;M39,IF(L39=$AD$11,$AD$11&amp;M39,IF(L39=AM8,AM8&amp;M39,IF(L39=$AV$9,$AV$9&amp;M39,IF(L39=BF9,BF9&amp;M39,IF(L39="","",$BF$9&amp;M39))))))</f>
        <v/>
      </c>
      <c r="T39" s="179"/>
      <c r="U39" s="180">
        <f t="shared" si="16"/>
        <v>0</v>
      </c>
      <c r="V39" s="180">
        <f t="shared" si="17"/>
        <v>0</v>
      </c>
      <c r="W39" s="180">
        <f t="shared" si="18"/>
        <v>0</v>
      </c>
      <c r="X39" s="180">
        <f t="shared" si="19"/>
        <v>0</v>
      </c>
      <c r="Y39" s="180">
        <f t="shared" si="20"/>
        <v>0</v>
      </c>
      <c r="Z39" s="180">
        <f t="shared" si="21"/>
        <v>0</v>
      </c>
      <c r="AA39" s="180">
        <f t="shared" si="22"/>
        <v>0</v>
      </c>
      <c r="AB39" s="180">
        <f t="shared" si="23"/>
        <v>0</v>
      </c>
      <c r="AC39" s="181"/>
      <c r="AD39" s="180">
        <f t="shared" si="0"/>
        <v>0</v>
      </c>
      <c r="AE39" s="180">
        <f t="shared" si="1"/>
        <v>0</v>
      </c>
      <c r="AF39" s="180">
        <f t="shared" si="2"/>
        <v>0</v>
      </c>
      <c r="AG39" s="180">
        <f t="shared" si="3"/>
        <v>0</v>
      </c>
      <c r="AH39" s="180">
        <f t="shared" si="4"/>
        <v>0</v>
      </c>
      <c r="AI39" s="180">
        <f t="shared" si="5"/>
        <v>0</v>
      </c>
      <c r="AJ39" s="180">
        <f t="shared" si="6"/>
        <v>0</v>
      </c>
      <c r="AK39" s="180">
        <f t="shared" si="7"/>
        <v>0</v>
      </c>
      <c r="AL39" s="181"/>
      <c r="AM39" s="180">
        <f t="shared" si="24"/>
        <v>0</v>
      </c>
      <c r="AN39" s="180">
        <f t="shared" si="25"/>
        <v>0</v>
      </c>
      <c r="AO39" s="180">
        <f t="shared" si="26"/>
        <v>0</v>
      </c>
      <c r="AP39" s="180">
        <f t="shared" si="27"/>
        <v>0</v>
      </c>
      <c r="AQ39" s="180">
        <f t="shared" si="28"/>
        <v>0</v>
      </c>
      <c r="AR39" s="180">
        <f t="shared" si="29"/>
        <v>0</v>
      </c>
      <c r="AS39" s="180">
        <f t="shared" si="30"/>
        <v>0</v>
      </c>
      <c r="AT39" s="180">
        <f t="shared" si="31"/>
        <v>0</v>
      </c>
      <c r="AU39" s="181"/>
      <c r="AV39" s="180">
        <f t="shared" si="32"/>
        <v>0</v>
      </c>
      <c r="AW39" s="180">
        <f t="shared" si="33"/>
        <v>0</v>
      </c>
      <c r="AX39" s="180">
        <f t="shared" si="34"/>
        <v>0</v>
      </c>
      <c r="AY39" s="180">
        <f t="shared" si="35"/>
        <v>0</v>
      </c>
      <c r="AZ39" s="180">
        <f t="shared" si="36"/>
        <v>0</v>
      </c>
      <c r="BA39" s="180">
        <f t="shared" si="37"/>
        <v>0</v>
      </c>
      <c r="BB39" s="180">
        <f t="shared" si="38"/>
        <v>0</v>
      </c>
      <c r="BC39" s="180">
        <f t="shared" si="39"/>
        <v>0</v>
      </c>
      <c r="BD39" s="146"/>
      <c r="BE39" s="182">
        <f t="shared" si="40"/>
        <v>0</v>
      </c>
      <c r="BF39" s="182">
        <f t="shared" si="41"/>
        <v>0</v>
      </c>
      <c r="BG39" s="182">
        <f t="shared" si="42"/>
        <v>0</v>
      </c>
      <c r="BH39" s="182">
        <f t="shared" si="43"/>
        <v>0</v>
      </c>
      <c r="BI39" s="182">
        <f t="shared" si="44"/>
        <v>0</v>
      </c>
      <c r="BJ39" s="182">
        <f t="shared" si="45"/>
        <v>0</v>
      </c>
      <c r="BK39" s="182">
        <f t="shared" si="46"/>
        <v>0</v>
      </c>
      <c r="BL39" s="182">
        <f t="shared" si="47"/>
        <v>0</v>
      </c>
      <c r="BM39" s="182">
        <f t="shared" si="48"/>
        <v>0</v>
      </c>
      <c r="BN39" s="183"/>
      <c r="BO39" s="184">
        <f t="shared" si="8"/>
        <v>0</v>
      </c>
      <c r="BP39" s="184">
        <f t="shared" si="9"/>
        <v>0</v>
      </c>
      <c r="BQ39" s="184">
        <f t="shared" si="10"/>
        <v>0</v>
      </c>
      <c r="BR39" s="184">
        <f t="shared" si="11"/>
        <v>0</v>
      </c>
      <c r="BS39" s="184">
        <f t="shared" si="12"/>
        <v>0</v>
      </c>
      <c r="BT39" s="184">
        <f t="shared" si="13"/>
        <v>0</v>
      </c>
      <c r="BU39" s="184">
        <f t="shared" si="14"/>
        <v>0</v>
      </c>
      <c r="BV39" s="184">
        <f t="shared" si="15"/>
        <v>0</v>
      </c>
    </row>
    <row r="40" spans="1:75" s="185" customFormat="1" ht="24" customHeight="1" x14ac:dyDescent="0.15">
      <c r="A40" s="176"/>
      <c r="B40" s="189"/>
      <c r="C40" s="380"/>
      <c r="D40" s="381"/>
      <c r="E40" s="382"/>
      <c r="F40" s="383"/>
      <c r="G40" s="383"/>
      <c r="H40" s="383"/>
      <c r="I40" s="383"/>
      <c r="J40" s="383"/>
      <c r="K40" s="533"/>
      <c r="L40" s="98"/>
      <c r="M40" s="93"/>
      <c r="N40" s="162"/>
      <c r="O40" s="385"/>
      <c r="P40" s="386"/>
      <c r="Q40" s="387"/>
      <c r="R40" s="188"/>
      <c r="S40" s="190"/>
      <c r="T40" s="190"/>
      <c r="U40" s="180">
        <f t="shared" si="16"/>
        <v>0</v>
      </c>
      <c r="V40" s="180">
        <f t="shared" si="17"/>
        <v>0</v>
      </c>
      <c r="W40" s="180">
        <f t="shared" si="18"/>
        <v>0</v>
      </c>
      <c r="X40" s="180">
        <f t="shared" si="19"/>
        <v>0</v>
      </c>
      <c r="Y40" s="180">
        <f t="shared" si="20"/>
        <v>0</v>
      </c>
      <c r="Z40" s="180">
        <f t="shared" si="21"/>
        <v>0</v>
      </c>
      <c r="AA40" s="180">
        <f t="shared" si="22"/>
        <v>0</v>
      </c>
      <c r="AB40" s="180">
        <f t="shared" si="23"/>
        <v>0</v>
      </c>
      <c r="AC40" s="181"/>
      <c r="AD40" s="180">
        <f t="shared" si="0"/>
        <v>0</v>
      </c>
      <c r="AE40" s="180">
        <f t="shared" si="1"/>
        <v>0</v>
      </c>
      <c r="AF40" s="180">
        <f t="shared" si="2"/>
        <v>0</v>
      </c>
      <c r="AG40" s="180">
        <f t="shared" si="3"/>
        <v>0</v>
      </c>
      <c r="AH40" s="180">
        <f t="shared" si="4"/>
        <v>0</v>
      </c>
      <c r="AI40" s="180">
        <f t="shared" si="5"/>
        <v>0</v>
      </c>
      <c r="AJ40" s="180">
        <f t="shared" si="6"/>
        <v>0</v>
      </c>
      <c r="AK40" s="180">
        <f t="shared" si="7"/>
        <v>0</v>
      </c>
      <c r="AL40" s="181"/>
      <c r="AM40" s="180">
        <f t="shared" si="24"/>
        <v>0</v>
      </c>
      <c r="AN40" s="180">
        <f t="shared" si="25"/>
        <v>0</v>
      </c>
      <c r="AO40" s="180">
        <f t="shared" si="26"/>
        <v>0</v>
      </c>
      <c r="AP40" s="180">
        <f t="shared" si="27"/>
        <v>0</v>
      </c>
      <c r="AQ40" s="180">
        <f t="shared" si="28"/>
        <v>0</v>
      </c>
      <c r="AR40" s="180">
        <f t="shared" si="29"/>
        <v>0</v>
      </c>
      <c r="AS40" s="180">
        <f t="shared" si="30"/>
        <v>0</v>
      </c>
      <c r="AT40" s="180">
        <f t="shared" si="31"/>
        <v>0</v>
      </c>
      <c r="AU40" s="181"/>
      <c r="AV40" s="180">
        <f t="shared" si="32"/>
        <v>0</v>
      </c>
      <c r="AW40" s="180">
        <f t="shared" si="33"/>
        <v>0</v>
      </c>
      <c r="AX40" s="180">
        <f t="shared" si="34"/>
        <v>0</v>
      </c>
      <c r="AY40" s="180">
        <f t="shared" si="35"/>
        <v>0</v>
      </c>
      <c r="AZ40" s="180">
        <f t="shared" si="36"/>
        <v>0</v>
      </c>
      <c r="BA40" s="180">
        <f t="shared" si="37"/>
        <v>0</v>
      </c>
      <c r="BB40" s="180">
        <f t="shared" si="38"/>
        <v>0</v>
      </c>
      <c r="BC40" s="180">
        <f t="shared" si="39"/>
        <v>0</v>
      </c>
      <c r="BD40" s="146"/>
      <c r="BE40" s="182">
        <f t="shared" si="40"/>
        <v>0</v>
      </c>
      <c r="BF40" s="182">
        <f t="shared" si="41"/>
        <v>0</v>
      </c>
      <c r="BG40" s="182">
        <f t="shared" si="42"/>
        <v>0</v>
      </c>
      <c r="BH40" s="182">
        <f t="shared" si="43"/>
        <v>0</v>
      </c>
      <c r="BI40" s="182">
        <f t="shared" si="44"/>
        <v>0</v>
      </c>
      <c r="BJ40" s="182">
        <f t="shared" si="45"/>
        <v>0</v>
      </c>
      <c r="BK40" s="182">
        <f t="shared" si="46"/>
        <v>0</v>
      </c>
      <c r="BL40" s="182">
        <f t="shared" si="47"/>
        <v>0</v>
      </c>
      <c r="BM40" s="182">
        <f t="shared" si="48"/>
        <v>0</v>
      </c>
      <c r="BN40" s="183"/>
      <c r="BO40" s="184">
        <f t="shared" si="8"/>
        <v>0</v>
      </c>
      <c r="BP40" s="184">
        <f t="shared" si="9"/>
        <v>0</v>
      </c>
      <c r="BQ40" s="184">
        <f t="shared" si="10"/>
        <v>0</v>
      </c>
      <c r="BR40" s="184">
        <f t="shared" si="11"/>
        <v>0</v>
      </c>
      <c r="BS40" s="184">
        <f t="shared" si="12"/>
        <v>0</v>
      </c>
      <c r="BT40" s="184">
        <f t="shared" si="13"/>
        <v>0</v>
      </c>
      <c r="BU40" s="184">
        <f t="shared" si="14"/>
        <v>0</v>
      </c>
      <c r="BV40" s="184">
        <f t="shared" si="15"/>
        <v>0</v>
      </c>
    </row>
    <row r="41" spans="1:75" s="185" customFormat="1" ht="24" customHeight="1" x14ac:dyDescent="0.15">
      <c r="A41" s="176"/>
      <c r="B41" s="189"/>
      <c r="C41" s="380"/>
      <c r="D41" s="381"/>
      <c r="E41" s="382"/>
      <c r="F41" s="383"/>
      <c r="G41" s="383"/>
      <c r="H41" s="383"/>
      <c r="I41" s="383"/>
      <c r="J41" s="383"/>
      <c r="K41" s="533"/>
      <c r="L41" s="98"/>
      <c r="M41" s="93"/>
      <c r="N41" s="162"/>
      <c r="O41" s="385"/>
      <c r="P41" s="386"/>
      <c r="Q41" s="387"/>
      <c r="R41" s="188"/>
      <c r="S41" s="99" t="s">
        <v>81</v>
      </c>
      <c r="T41" s="100"/>
      <c r="U41" s="180">
        <f t="shared" si="16"/>
        <v>0</v>
      </c>
      <c r="V41" s="180">
        <f t="shared" si="17"/>
        <v>0</v>
      </c>
      <c r="W41" s="180">
        <f t="shared" si="18"/>
        <v>0</v>
      </c>
      <c r="X41" s="180">
        <f t="shared" si="19"/>
        <v>0</v>
      </c>
      <c r="Y41" s="180">
        <f t="shared" si="20"/>
        <v>0</v>
      </c>
      <c r="Z41" s="180">
        <f t="shared" si="21"/>
        <v>0</v>
      </c>
      <c r="AA41" s="180">
        <f t="shared" si="22"/>
        <v>0</v>
      </c>
      <c r="AB41" s="180">
        <f t="shared" si="23"/>
        <v>0</v>
      </c>
      <c r="AC41" s="181"/>
      <c r="AD41" s="180">
        <f t="shared" si="0"/>
        <v>0</v>
      </c>
      <c r="AE41" s="180">
        <f t="shared" si="1"/>
        <v>0</v>
      </c>
      <c r="AF41" s="180">
        <f t="shared" si="2"/>
        <v>0</v>
      </c>
      <c r="AG41" s="180">
        <f t="shared" si="3"/>
        <v>0</v>
      </c>
      <c r="AH41" s="180">
        <f t="shared" si="4"/>
        <v>0</v>
      </c>
      <c r="AI41" s="180">
        <f t="shared" si="5"/>
        <v>0</v>
      </c>
      <c r="AJ41" s="180">
        <f t="shared" si="6"/>
        <v>0</v>
      </c>
      <c r="AK41" s="180">
        <f t="shared" si="7"/>
        <v>0</v>
      </c>
      <c r="AL41" s="181"/>
      <c r="AM41" s="180">
        <f t="shared" si="24"/>
        <v>0</v>
      </c>
      <c r="AN41" s="180">
        <f t="shared" si="25"/>
        <v>0</v>
      </c>
      <c r="AO41" s="180">
        <f t="shared" si="26"/>
        <v>0</v>
      </c>
      <c r="AP41" s="180">
        <f t="shared" si="27"/>
        <v>0</v>
      </c>
      <c r="AQ41" s="180">
        <f t="shared" si="28"/>
        <v>0</v>
      </c>
      <c r="AR41" s="180">
        <f t="shared" si="29"/>
        <v>0</v>
      </c>
      <c r="AS41" s="180">
        <f t="shared" si="30"/>
        <v>0</v>
      </c>
      <c r="AT41" s="180">
        <f t="shared" si="31"/>
        <v>0</v>
      </c>
      <c r="AU41" s="181"/>
      <c r="AV41" s="180">
        <f t="shared" si="32"/>
        <v>0</v>
      </c>
      <c r="AW41" s="180">
        <f t="shared" si="33"/>
        <v>0</v>
      </c>
      <c r="AX41" s="180">
        <f t="shared" si="34"/>
        <v>0</v>
      </c>
      <c r="AY41" s="180">
        <f t="shared" si="35"/>
        <v>0</v>
      </c>
      <c r="AZ41" s="180">
        <f t="shared" si="36"/>
        <v>0</v>
      </c>
      <c r="BA41" s="180">
        <f t="shared" si="37"/>
        <v>0</v>
      </c>
      <c r="BB41" s="180">
        <f t="shared" si="38"/>
        <v>0</v>
      </c>
      <c r="BC41" s="180">
        <f t="shared" si="39"/>
        <v>0</v>
      </c>
      <c r="BD41" s="146"/>
      <c r="BE41" s="182">
        <f t="shared" si="40"/>
        <v>0</v>
      </c>
      <c r="BF41" s="182">
        <f t="shared" si="41"/>
        <v>0</v>
      </c>
      <c r="BG41" s="182">
        <f t="shared" si="42"/>
        <v>0</v>
      </c>
      <c r="BH41" s="182">
        <f t="shared" si="43"/>
        <v>0</v>
      </c>
      <c r="BI41" s="182">
        <f t="shared" si="44"/>
        <v>0</v>
      </c>
      <c r="BJ41" s="182">
        <f t="shared" si="45"/>
        <v>0</v>
      </c>
      <c r="BK41" s="182">
        <f t="shared" si="46"/>
        <v>0</v>
      </c>
      <c r="BL41" s="182">
        <f t="shared" si="47"/>
        <v>0</v>
      </c>
      <c r="BM41" s="182">
        <f t="shared" si="48"/>
        <v>0</v>
      </c>
      <c r="BN41" s="183"/>
      <c r="BO41" s="184">
        <f t="shared" si="8"/>
        <v>0</v>
      </c>
      <c r="BP41" s="184">
        <f t="shared" si="9"/>
        <v>0</v>
      </c>
      <c r="BQ41" s="184">
        <f t="shared" si="10"/>
        <v>0</v>
      </c>
      <c r="BR41" s="184">
        <f t="shared" si="11"/>
        <v>0</v>
      </c>
      <c r="BS41" s="184">
        <f t="shared" si="12"/>
        <v>0</v>
      </c>
      <c r="BT41" s="184">
        <f t="shared" si="13"/>
        <v>0</v>
      </c>
      <c r="BU41" s="184">
        <f t="shared" si="14"/>
        <v>0</v>
      </c>
      <c r="BV41" s="184">
        <f t="shared" si="15"/>
        <v>0</v>
      </c>
    </row>
    <row r="42" spans="1:75" s="185" customFormat="1" ht="24" customHeight="1" x14ac:dyDescent="0.15">
      <c r="A42" s="176"/>
      <c r="B42" s="191"/>
      <c r="C42" s="380"/>
      <c r="D42" s="381"/>
      <c r="E42" s="382"/>
      <c r="F42" s="383"/>
      <c r="G42" s="383"/>
      <c r="H42" s="383"/>
      <c r="I42" s="383"/>
      <c r="J42" s="383"/>
      <c r="K42" s="533"/>
      <c r="L42" s="98"/>
      <c r="M42" s="93"/>
      <c r="N42" s="162"/>
      <c r="O42" s="388"/>
      <c r="P42" s="389"/>
      <c r="Q42" s="390"/>
      <c r="R42" s="188"/>
      <c r="S42" s="102" t="s">
        <v>82</v>
      </c>
      <c r="T42" s="103"/>
      <c r="U42" s="180">
        <f t="shared" si="16"/>
        <v>0</v>
      </c>
      <c r="V42" s="180">
        <f t="shared" si="17"/>
        <v>0</v>
      </c>
      <c r="W42" s="180">
        <f t="shared" si="18"/>
        <v>0</v>
      </c>
      <c r="X42" s="180">
        <f t="shared" si="19"/>
        <v>0</v>
      </c>
      <c r="Y42" s="180">
        <f t="shared" si="20"/>
        <v>0</v>
      </c>
      <c r="Z42" s="180">
        <f t="shared" si="21"/>
        <v>0</v>
      </c>
      <c r="AA42" s="180">
        <f t="shared" si="22"/>
        <v>0</v>
      </c>
      <c r="AB42" s="180">
        <f t="shared" si="23"/>
        <v>0</v>
      </c>
      <c r="AC42" s="181"/>
      <c r="AD42" s="180">
        <f t="shared" si="0"/>
        <v>0</v>
      </c>
      <c r="AE42" s="180">
        <f t="shared" si="1"/>
        <v>0</v>
      </c>
      <c r="AF42" s="180">
        <f t="shared" si="2"/>
        <v>0</v>
      </c>
      <c r="AG42" s="180">
        <f t="shared" si="3"/>
        <v>0</v>
      </c>
      <c r="AH42" s="180">
        <f t="shared" si="4"/>
        <v>0</v>
      </c>
      <c r="AI42" s="180">
        <f t="shared" si="5"/>
        <v>0</v>
      </c>
      <c r="AJ42" s="180">
        <f t="shared" si="6"/>
        <v>0</v>
      </c>
      <c r="AK42" s="180">
        <f t="shared" si="7"/>
        <v>0</v>
      </c>
      <c r="AL42" s="181"/>
      <c r="AM42" s="180">
        <f t="shared" si="24"/>
        <v>0</v>
      </c>
      <c r="AN42" s="180">
        <f t="shared" si="25"/>
        <v>0</v>
      </c>
      <c r="AO42" s="180">
        <f t="shared" si="26"/>
        <v>0</v>
      </c>
      <c r="AP42" s="180">
        <f t="shared" si="27"/>
        <v>0</v>
      </c>
      <c r="AQ42" s="180">
        <f t="shared" si="28"/>
        <v>0</v>
      </c>
      <c r="AR42" s="180">
        <f t="shared" si="29"/>
        <v>0</v>
      </c>
      <c r="AS42" s="180">
        <f t="shared" si="30"/>
        <v>0</v>
      </c>
      <c r="AT42" s="180">
        <f t="shared" si="31"/>
        <v>0</v>
      </c>
      <c r="AU42" s="181"/>
      <c r="AV42" s="180">
        <f t="shared" si="32"/>
        <v>0</v>
      </c>
      <c r="AW42" s="180">
        <f t="shared" si="33"/>
        <v>0</v>
      </c>
      <c r="AX42" s="180">
        <f t="shared" si="34"/>
        <v>0</v>
      </c>
      <c r="AY42" s="180">
        <f t="shared" si="35"/>
        <v>0</v>
      </c>
      <c r="AZ42" s="180">
        <f t="shared" si="36"/>
        <v>0</v>
      </c>
      <c r="BA42" s="180">
        <f t="shared" si="37"/>
        <v>0</v>
      </c>
      <c r="BB42" s="180">
        <f t="shared" si="38"/>
        <v>0</v>
      </c>
      <c r="BC42" s="180">
        <f t="shared" si="39"/>
        <v>0</v>
      </c>
      <c r="BD42" s="157"/>
      <c r="BE42" s="182">
        <f t="shared" si="40"/>
        <v>0</v>
      </c>
      <c r="BF42" s="182">
        <f t="shared" si="41"/>
        <v>0</v>
      </c>
      <c r="BG42" s="182">
        <f t="shared" si="42"/>
        <v>0</v>
      </c>
      <c r="BH42" s="182">
        <f t="shared" si="43"/>
        <v>0</v>
      </c>
      <c r="BI42" s="182">
        <f t="shared" si="44"/>
        <v>0</v>
      </c>
      <c r="BJ42" s="182">
        <f t="shared" si="45"/>
        <v>0</v>
      </c>
      <c r="BK42" s="182">
        <f t="shared" si="46"/>
        <v>0</v>
      </c>
      <c r="BL42" s="182">
        <f t="shared" si="47"/>
        <v>0</v>
      </c>
      <c r="BM42" s="182">
        <f t="shared" si="48"/>
        <v>0</v>
      </c>
      <c r="BN42" s="183"/>
      <c r="BO42" s="184">
        <f t="shared" si="8"/>
        <v>0</v>
      </c>
      <c r="BP42" s="184">
        <f t="shared" si="9"/>
        <v>0</v>
      </c>
      <c r="BQ42" s="184">
        <f t="shared" si="10"/>
        <v>0</v>
      </c>
      <c r="BR42" s="184">
        <f t="shared" si="11"/>
        <v>0</v>
      </c>
      <c r="BS42" s="184">
        <f t="shared" si="12"/>
        <v>0</v>
      </c>
      <c r="BT42" s="184">
        <f t="shared" si="13"/>
        <v>0</v>
      </c>
      <c r="BU42" s="184">
        <f t="shared" si="14"/>
        <v>0</v>
      </c>
      <c r="BV42" s="184">
        <f t="shared" si="15"/>
        <v>0</v>
      </c>
    </row>
    <row r="43" spans="1:75" s="185" customFormat="1" ht="12.75" customHeight="1" x14ac:dyDescent="0.15">
      <c r="A43" s="176"/>
      <c r="B43" s="176"/>
      <c r="C43" s="192"/>
      <c r="D43" s="192"/>
      <c r="E43" s="192"/>
      <c r="F43" s="192"/>
      <c r="G43" s="192"/>
      <c r="H43" s="192"/>
      <c r="I43" s="192"/>
      <c r="J43" s="193"/>
      <c r="K43" s="192"/>
      <c r="L43" s="192"/>
      <c r="M43" s="192"/>
      <c r="N43" s="192"/>
      <c r="O43" s="192"/>
      <c r="P43" s="192"/>
      <c r="Q43" s="192"/>
      <c r="R43" s="192"/>
      <c r="S43" s="194">
        <f>COUNTA($C$15:$C$42)</f>
        <v>0</v>
      </c>
      <c r="T43" s="194"/>
      <c r="U43" s="195">
        <f>SUM(U15:U42)</f>
        <v>0</v>
      </c>
      <c r="V43" s="195">
        <f t="shared" ref="V43:AB43" si="49">SUM(V15:V42)</f>
        <v>0</v>
      </c>
      <c r="W43" s="195">
        <f t="shared" si="49"/>
        <v>0</v>
      </c>
      <c r="X43" s="195">
        <f t="shared" si="49"/>
        <v>0</v>
      </c>
      <c r="Y43" s="195">
        <f t="shared" si="49"/>
        <v>0</v>
      </c>
      <c r="Z43" s="195">
        <f t="shared" si="49"/>
        <v>0</v>
      </c>
      <c r="AA43" s="195">
        <f t="shared" si="49"/>
        <v>0</v>
      </c>
      <c r="AB43" s="195">
        <f t="shared" si="49"/>
        <v>0</v>
      </c>
      <c r="AC43" s="195"/>
      <c r="AD43" s="195">
        <f>SUM(AD15:AD42)</f>
        <v>0</v>
      </c>
      <c r="AE43" s="195">
        <f t="shared" ref="AE43:AK43" si="50">SUM(AE15:AE42)</f>
        <v>0</v>
      </c>
      <c r="AF43" s="195">
        <f t="shared" si="50"/>
        <v>0</v>
      </c>
      <c r="AG43" s="195">
        <f t="shared" si="50"/>
        <v>0</v>
      </c>
      <c r="AH43" s="195">
        <f t="shared" si="50"/>
        <v>0</v>
      </c>
      <c r="AI43" s="195">
        <f t="shared" si="50"/>
        <v>0</v>
      </c>
      <c r="AJ43" s="195">
        <f t="shared" si="50"/>
        <v>0</v>
      </c>
      <c r="AK43" s="195">
        <f t="shared" si="50"/>
        <v>0</v>
      </c>
      <c r="AL43" s="195"/>
      <c r="AM43" s="195">
        <f>SUM(AM15:AM42)</f>
        <v>0</v>
      </c>
      <c r="AN43" s="195">
        <f t="shared" ref="AN43:AT43" si="51">SUM(AN15:AN42)</f>
        <v>0</v>
      </c>
      <c r="AO43" s="195">
        <f t="shared" si="51"/>
        <v>0</v>
      </c>
      <c r="AP43" s="195">
        <f t="shared" si="51"/>
        <v>0</v>
      </c>
      <c r="AQ43" s="195">
        <f t="shared" si="51"/>
        <v>0</v>
      </c>
      <c r="AR43" s="195">
        <f t="shared" si="51"/>
        <v>0</v>
      </c>
      <c r="AS43" s="195">
        <f t="shared" si="51"/>
        <v>0</v>
      </c>
      <c r="AT43" s="195">
        <f t="shared" si="51"/>
        <v>0</v>
      </c>
      <c r="AU43" s="195"/>
      <c r="AV43" s="195">
        <f>SUM(AV15:AV42)</f>
        <v>0</v>
      </c>
      <c r="AW43" s="195">
        <f t="shared" ref="AW43:BC43" si="52">SUM(AW15:AW42)</f>
        <v>0</v>
      </c>
      <c r="AX43" s="195">
        <f t="shared" si="52"/>
        <v>0</v>
      </c>
      <c r="AY43" s="195">
        <f t="shared" si="52"/>
        <v>0</v>
      </c>
      <c r="AZ43" s="195">
        <f t="shared" si="52"/>
        <v>0</v>
      </c>
      <c r="BA43" s="195">
        <f>SUM(BA15:BA42)</f>
        <v>0</v>
      </c>
      <c r="BB43" s="195">
        <f t="shared" si="52"/>
        <v>0</v>
      </c>
      <c r="BC43" s="195">
        <f t="shared" si="52"/>
        <v>0</v>
      </c>
      <c r="BD43" s="220"/>
      <c r="BE43" s="196"/>
      <c r="BF43" s="195">
        <f>SUM(BF15:BF42)</f>
        <v>0</v>
      </c>
      <c r="BG43" s="195">
        <f t="shared" ref="BG43:BM43" si="53">SUM(BG15:BG42)</f>
        <v>0</v>
      </c>
      <c r="BH43" s="195">
        <f t="shared" si="53"/>
        <v>0</v>
      </c>
      <c r="BI43" s="195">
        <f t="shared" si="53"/>
        <v>0</v>
      </c>
      <c r="BJ43" s="195">
        <f t="shared" si="53"/>
        <v>0</v>
      </c>
      <c r="BK43" s="195">
        <f t="shared" si="53"/>
        <v>0</v>
      </c>
      <c r="BL43" s="195">
        <f t="shared" si="53"/>
        <v>0</v>
      </c>
      <c r="BM43" s="195">
        <f t="shared" si="53"/>
        <v>0</v>
      </c>
      <c r="BN43" s="197">
        <f>SUM(U43:BM43)</f>
        <v>0</v>
      </c>
      <c r="BO43" s="198">
        <f t="shared" ref="BO43:BV43" si="54">SUM(BO15:BO42)</f>
        <v>0</v>
      </c>
      <c r="BP43" s="198">
        <f t="shared" si="54"/>
        <v>0</v>
      </c>
      <c r="BQ43" s="198">
        <f t="shared" si="54"/>
        <v>0</v>
      </c>
      <c r="BR43" s="198">
        <f t="shared" si="54"/>
        <v>0</v>
      </c>
      <c r="BS43" s="198">
        <f t="shared" si="54"/>
        <v>0</v>
      </c>
      <c r="BT43" s="198">
        <f t="shared" si="54"/>
        <v>0</v>
      </c>
      <c r="BU43" s="198">
        <f t="shared" si="54"/>
        <v>0</v>
      </c>
      <c r="BV43" s="198">
        <f t="shared" si="54"/>
        <v>0</v>
      </c>
      <c r="BW43" s="199">
        <f>SUM(BO43:BV43)</f>
        <v>0</v>
      </c>
    </row>
    <row r="44" spans="1:75" s="185" customFormat="1" ht="12" customHeight="1" x14ac:dyDescent="0.15">
      <c r="A44" s="176"/>
      <c r="B44" s="534" t="s">
        <v>101</v>
      </c>
      <c r="C44" s="534"/>
      <c r="D44" s="534"/>
      <c r="E44" s="534"/>
      <c r="F44" s="192"/>
      <c r="G44" s="192"/>
      <c r="H44" s="192"/>
      <c r="I44" s="192"/>
      <c r="J44" s="193"/>
      <c r="K44" s="192"/>
      <c r="L44" s="192"/>
      <c r="M44" s="192"/>
      <c r="N44" s="192"/>
      <c r="O44" s="192"/>
      <c r="P44" s="192"/>
      <c r="Q44" s="192"/>
      <c r="R44" s="192"/>
      <c r="S44" s="102" t="s">
        <v>83</v>
      </c>
      <c r="T44" s="103"/>
      <c r="U44" s="200"/>
      <c r="V44" s="200"/>
      <c r="W44" s="200"/>
      <c r="X44" s="200"/>
      <c r="Y44" s="200"/>
      <c r="Z44" s="200"/>
      <c r="AA44" s="200"/>
      <c r="AB44" s="200"/>
      <c r="AC44" s="200"/>
      <c r="AD44" s="200"/>
      <c r="AE44" s="200"/>
      <c r="AF44" s="200"/>
      <c r="AG44" s="200"/>
      <c r="AH44" s="200"/>
      <c r="AI44" s="200"/>
      <c r="AJ44" s="200"/>
      <c r="AK44" s="200"/>
      <c r="AL44" s="200"/>
      <c r="AM44" s="200"/>
      <c r="AN44" s="200"/>
      <c r="AO44" s="200"/>
      <c r="AP44" s="200"/>
      <c r="AQ44" s="200"/>
      <c r="AR44" s="200"/>
      <c r="AS44" s="200"/>
      <c r="AT44" s="200"/>
      <c r="AU44" s="200"/>
      <c r="AV44" s="200"/>
      <c r="AW44" s="200"/>
      <c r="AX44" s="200"/>
      <c r="AY44" s="200"/>
      <c r="AZ44" s="200"/>
      <c r="BA44" s="200"/>
      <c r="BB44" s="200"/>
      <c r="BC44" s="200"/>
      <c r="BD44" s="200"/>
      <c r="BE44" s="200"/>
      <c r="BF44" s="200"/>
      <c r="BG44" s="200"/>
      <c r="BH44" s="200"/>
      <c r="BI44" s="200"/>
      <c r="BJ44" s="200"/>
      <c r="BK44" s="200"/>
      <c r="BL44" s="200"/>
      <c r="BM44" s="200"/>
      <c r="BN44" s="183"/>
      <c r="BO44" s="200"/>
      <c r="BP44" s="200"/>
      <c r="BQ44" s="200"/>
      <c r="BR44" s="200"/>
      <c r="BS44" s="200"/>
      <c r="BT44" s="183"/>
    </row>
    <row r="45" spans="1:75" s="185" customFormat="1" ht="28.5" customHeight="1" x14ac:dyDescent="0.15">
      <c r="A45" s="201"/>
      <c r="B45" s="363" t="s">
        <v>63</v>
      </c>
      <c r="C45" s="364"/>
      <c r="D45" s="364"/>
      <c r="E45" s="364"/>
      <c r="F45" s="364">
        <f>S45</f>
        <v>0</v>
      </c>
      <c r="G45" s="531" t="s">
        <v>14</v>
      </c>
      <c r="H45" s="202" t="s">
        <v>15</v>
      </c>
      <c r="I45" s="203">
        <f>SUM(BO43:BR43)</f>
        <v>0</v>
      </c>
      <c r="J45" s="204" t="s">
        <v>14</v>
      </c>
      <c r="K45" s="205" t="s">
        <v>89</v>
      </c>
      <c r="L45" s="203">
        <f>$BU$43</f>
        <v>0</v>
      </c>
      <c r="M45" s="206" t="s">
        <v>16</v>
      </c>
      <c r="N45" s="526" t="s">
        <v>91</v>
      </c>
      <c r="O45" s="364"/>
      <c r="P45" s="364">
        <f>S43</f>
        <v>0</v>
      </c>
      <c r="Q45" s="529" t="s">
        <v>84</v>
      </c>
      <c r="R45" s="176"/>
      <c r="S45" s="207">
        <f>SUM($N$15:$N$42)</f>
        <v>0</v>
      </c>
      <c r="T45" s="208"/>
      <c r="BN45" s="209"/>
      <c r="BT45" s="209"/>
    </row>
    <row r="46" spans="1:75" s="185" customFormat="1" ht="30" customHeight="1" x14ac:dyDescent="0.15">
      <c r="A46" s="210"/>
      <c r="B46" s="551"/>
      <c r="C46" s="528"/>
      <c r="D46" s="528"/>
      <c r="E46" s="528"/>
      <c r="F46" s="528"/>
      <c r="G46" s="532"/>
      <c r="H46" s="211" t="s">
        <v>64</v>
      </c>
      <c r="I46" s="212">
        <f>SUM(BS43:BT43)</f>
        <v>0</v>
      </c>
      <c r="J46" s="213" t="s">
        <v>16</v>
      </c>
      <c r="K46" s="214" t="s">
        <v>40</v>
      </c>
      <c r="L46" s="215">
        <f>$BV$43</f>
        <v>0</v>
      </c>
      <c r="M46" s="153" t="s">
        <v>16</v>
      </c>
      <c r="N46" s="527"/>
      <c r="O46" s="528"/>
      <c r="P46" s="528"/>
      <c r="Q46" s="530"/>
      <c r="R46" s="146"/>
      <c r="BN46" s="209"/>
      <c r="BT46" s="209"/>
    </row>
    <row r="47" spans="1:75" s="185" customFormat="1" x14ac:dyDescent="0.15">
      <c r="B47" s="216"/>
      <c r="C47" s="103"/>
      <c r="D47" s="103"/>
      <c r="E47" s="103"/>
      <c r="F47" s="103"/>
      <c r="G47" s="103"/>
      <c r="H47" s="103"/>
      <c r="I47" s="103"/>
      <c r="J47" s="103"/>
      <c r="BN47" s="209"/>
      <c r="BT47" s="209"/>
    </row>
    <row r="48" spans="1:75" x14ac:dyDescent="0.15">
      <c r="B48" s="217" t="s">
        <v>138</v>
      </c>
      <c r="C48" s="218"/>
      <c r="D48" s="218"/>
      <c r="E48" s="218"/>
      <c r="F48" s="218"/>
      <c r="G48" s="218"/>
      <c r="H48" s="218"/>
      <c r="I48" s="218"/>
      <c r="J48" s="218"/>
    </row>
    <row r="49" spans="2:10" x14ac:dyDescent="0.15">
      <c r="B49" s="217" t="s">
        <v>125</v>
      </c>
      <c r="C49" s="218"/>
      <c r="D49" s="218">
        <f>記録簿４月!$S$43</f>
        <v>0</v>
      </c>
      <c r="E49" s="219" t="s">
        <v>137</v>
      </c>
      <c r="G49" s="218"/>
      <c r="H49" s="218"/>
      <c r="I49" s="218"/>
      <c r="J49" s="218"/>
    </row>
    <row r="50" spans="2:10" x14ac:dyDescent="0.15">
      <c r="B50" s="217" t="s">
        <v>126</v>
      </c>
      <c r="C50" s="218"/>
      <c r="D50" s="218">
        <f>'５月 '!$S$43</f>
        <v>0</v>
      </c>
      <c r="E50" s="219" t="s">
        <v>137</v>
      </c>
      <c r="G50" s="218"/>
      <c r="H50" s="218"/>
      <c r="I50" s="218"/>
      <c r="J50" s="218"/>
    </row>
    <row r="51" spans="2:10" x14ac:dyDescent="0.15">
      <c r="B51" s="217" t="s">
        <v>127</v>
      </c>
      <c r="C51" s="218"/>
      <c r="D51" s="218">
        <f>'６月 '!$S$43</f>
        <v>0</v>
      </c>
      <c r="E51" s="219" t="s">
        <v>136</v>
      </c>
      <c r="G51" s="218"/>
      <c r="H51" s="218"/>
      <c r="I51" s="218"/>
      <c r="J51" s="218"/>
    </row>
    <row r="52" spans="2:10" x14ac:dyDescent="0.15">
      <c r="B52" s="217" t="s">
        <v>128</v>
      </c>
      <c r="C52" s="218"/>
      <c r="D52" s="218">
        <f>'７月'!$S$43</f>
        <v>0</v>
      </c>
      <c r="E52" s="219" t="s">
        <v>136</v>
      </c>
      <c r="G52" s="218"/>
      <c r="H52" s="218"/>
      <c r="I52" s="218"/>
      <c r="J52" s="218"/>
    </row>
    <row r="53" spans="2:10" x14ac:dyDescent="0.15">
      <c r="B53" s="217" t="s">
        <v>129</v>
      </c>
      <c r="D53" s="163">
        <f>'８月 '!$S$43</f>
        <v>0</v>
      </c>
      <c r="E53" s="219" t="s">
        <v>136</v>
      </c>
    </row>
    <row r="54" spans="2:10" x14ac:dyDescent="0.15">
      <c r="B54" s="217" t="s">
        <v>130</v>
      </c>
      <c r="D54" s="163">
        <f>'９月 '!$S$43</f>
        <v>0</v>
      </c>
      <c r="E54" s="219" t="s">
        <v>136</v>
      </c>
      <c r="F54" s="163" t="s">
        <v>139</v>
      </c>
      <c r="G54" s="163">
        <f>SUM(D49:D54)</f>
        <v>0</v>
      </c>
      <c r="H54" s="163" t="s">
        <v>137</v>
      </c>
    </row>
    <row r="55" spans="2:10" x14ac:dyDescent="0.15">
      <c r="B55" s="217" t="s">
        <v>131</v>
      </c>
      <c r="D55" s="163">
        <f>'10月 '!$S$43</f>
        <v>0</v>
      </c>
      <c r="E55" s="219" t="s">
        <v>136</v>
      </c>
    </row>
    <row r="56" spans="2:10" x14ac:dyDescent="0.15">
      <c r="B56" s="217" t="s">
        <v>132</v>
      </c>
      <c r="D56" s="163">
        <f>'11月 '!$S$43</f>
        <v>0</v>
      </c>
      <c r="E56" s="219" t="s">
        <v>136</v>
      </c>
    </row>
    <row r="57" spans="2:10" x14ac:dyDescent="0.15">
      <c r="B57" s="217" t="s">
        <v>133</v>
      </c>
      <c r="D57" s="163">
        <f>'12月'!$S$43</f>
        <v>0</v>
      </c>
      <c r="E57" s="219" t="s">
        <v>136</v>
      </c>
    </row>
    <row r="58" spans="2:10" x14ac:dyDescent="0.15">
      <c r="B58" s="217" t="s">
        <v>134</v>
      </c>
      <c r="D58" s="163">
        <f>'１月'!$S$43</f>
        <v>0</v>
      </c>
      <c r="E58" s="219" t="s">
        <v>136</v>
      </c>
    </row>
    <row r="59" spans="2:10" x14ac:dyDescent="0.15">
      <c r="B59" s="217" t="s">
        <v>135</v>
      </c>
      <c r="D59" s="163">
        <f>'２月'!$S$43</f>
        <v>0</v>
      </c>
      <c r="E59" s="219" t="s">
        <v>136</v>
      </c>
      <c r="F59" s="163" t="s">
        <v>140</v>
      </c>
      <c r="G59" s="163">
        <f>SUM(D55:D59)</f>
        <v>0</v>
      </c>
      <c r="H59" s="163" t="s">
        <v>137</v>
      </c>
    </row>
    <row r="60" spans="2:10" x14ac:dyDescent="0.15">
      <c r="F60" s="163" t="s">
        <v>141</v>
      </c>
      <c r="G60" s="163">
        <f>SUM(G54:G59)</f>
        <v>0</v>
      </c>
      <c r="H60" s="163" t="s">
        <v>137</v>
      </c>
    </row>
  </sheetData>
  <sheetProtection sheet="1" scenarios="1" formatCells="0" formatRows="0" selectLockedCells="1"/>
  <protectedRanges>
    <protectedRange password="CECB" sqref="E13 O13:P13 O14:Q14 B13:D14 E14:J14 G13:I13 K13:N14 O15:P42" name="範囲1_2_1"/>
    <protectedRange password="CECB" sqref="R12 B11:Q11" name="範囲1_1_1_2"/>
    <protectedRange password="CECB" sqref="B12:Q12" name="範囲1_1_1_1_1"/>
    <protectedRange password="CECB" sqref="B6 B7:E9 K6:K9 L7:L9" name="範囲1_1_1_2_1"/>
    <protectedRange password="CECB" sqref="B4" name="範囲1_1_1_2_2"/>
  </protectedRanges>
  <mergeCells count="165">
    <mergeCell ref="Q45:Q46"/>
    <mergeCell ref="B44:E44"/>
    <mergeCell ref="B45:E46"/>
    <mergeCell ref="F45:F46"/>
    <mergeCell ref="G45:G46"/>
    <mergeCell ref="N45:O46"/>
    <mergeCell ref="P45:P46"/>
    <mergeCell ref="C41:D41"/>
    <mergeCell ref="E41:K41"/>
    <mergeCell ref="O41:Q41"/>
    <mergeCell ref="C42:D42"/>
    <mergeCell ref="E42:K42"/>
    <mergeCell ref="O42:Q42"/>
    <mergeCell ref="C39:D39"/>
    <mergeCell ref="E39:K39"/>
    <mergeCell ref="O39:Q39"/>
    <mergeCell ref="C40:D40"/>
    <mergeCell ref="E40:K40"/>
    <mergeCell ref="O40:Q40"/>
    <mergeCell ref="C37:D37"/>
    <mergeCell ref="E37:K37"/>
    <mergeCell ref="O37:Q37"/>
    <mergeCell ref="C38:D38"/>
    <mergeCell ref="E38:K38"/>
    <mergeCell ref="O38:Q38"/>
    <mergeCell ref="C35:D35"/>
    <mergeCell ref="E35:K35"/>
    <mergeCell ref="O35:Q35"/>
    <mergeCell ref="C36:D36"/>
    <mergeCell ref="E36:K36"/>
    <mergeCell ref="O36:Q36"/>
    <mergeCell ref="C33:D33"/>
    <mergeCell ref="E33:K33"/>
    <mergeCell ref="O33:Q33"/>
    <mergeCell ref="C34:D34"/>
    <mergeCell ref="E34:K34"/>
    <mergeCell ref="O34:Q34"/>
    <mergeCell ref="C31:D31"/>
    <mergeCell ref="E31:K31"/>
    <mergeCell ref="O31:Q31"/>
    <mergeCell ref="C32:D32"/>
    <mergeCell ref="E32:K32"/>
    <mergeCell ref="O32:Q32"/>
    <mergeCell ref="C29:D29"/>
    <mergeCell ref="E29:K29"/>
    <mergeCell ref="O29:Q29"/>
    <mergeCell ref="C30:D30"/>
    <mergeCell ref="E30:K30"/>
    <mergeCell ref="O30:Q30"/>
    <mergeCell ref="C27:D27"/>
    <mergeCell ref="E27:K27"/>
    <mergeCell ref="O27:Q27"/>
    <mergeCell ref="C28:D28"/>
    <mergeCell ref="E28:K28"/>
    <mergeCell ref="O28:Q28"/>
    <mergeCell ref="C25:D25"/>
    <mergeCell ref="E25:K25"/>
    <mergeCell ref="O25:Q25"/>
    <mergeCell ref="C26:D26"/>
    <mergeCell ref="E26:K26"/>
    <mergeCell ref="O26:Q26"/>
    <mergeCell ref="C23:D23"/>
    <mergeCell ref="E23:K23"/>
    <mergeCell ref="O23:Q23"/>
    <mergeCell ref="C24:D24"/>
    <mergeCell ref="E24:K24"/>
    <mergeCell ref="O24:Q24"/>
    <mergeCell ref="C21:D21"/>
    <mergeCell ref="E21:K21"/>
    <mergeCell ref="O21:Q21"/>
    <mergeCell ref="C22:D22"/>
    <mergeCell ref="E22:K22"/>
    <mergeCell ref="O22:Q22"/>
    <mergeCell ref="C19:D19"/>
    <mergeCell ref="E19:K19"/>
    <mergeCell ref="O19:Q19"/>
    <mergeCell ref="C20:D20"/>
    <mergeCell ref="E20:K20"/>
    <mergeCell ref="O20:Q20"/>
    <mergeCell ref="C17:D17"/>
    <mergeCell ref="E17:K17"/>
    <mergeCell ref="O17:Q17"/>
    <mergeCell ref="C18:D18"/>
    <mergeCell ref="E18:K18"/>
    <mergeCell ref="O18:Q18"/>
    <mergeCell ref="C15:D15"/>
    <mergeCell ref="E15:K15"/>
    <mergeCell ref="O15:Q15"/>
    <mergeCell ref="C16:D16"/>
    <mergeCell ref="E16:K16"/>
    <mergeCell ref="O16:Q16"/>
    <mergeCell ref="BT11:BT14"/>
    <mergeCell ref="BU11:BU14"/>
    <mergeCell ref="BV11:BV14"/>
    <mergeCell ref="B12:Q12"/>
    <mergeCell ref="B13:B14"/>
    <mergeCell ref="C13:D14"/>
    <mergeCell ref="E13:K14"/>
    <mergeCell ref="L13:L14"/>
    <mergeCell ref="M13:N13"/>
    <mergeCell ref="O13:Q14"/>
    <mergeCell ref="AK11:AK12"/>
    <mergeCell ref="BO11:BO14"/>
    <mergeCell ref="BP11:BP14"/>
    <mergeCell ref="BQ11:BQ14"/>
    <mergeCell ref="BR11:BR14"/>
    <mergeCell ref="BS11:BS14"/>
    <mergeCell ref="AE11:AE12"/>
    <mergeCell ref="AF11:AF12"/>
    <mergeCell ref="BG9:BG12"/>
    <mergeCell ref="BH9:BH12"/>
    <mergeCell ref="BI9:BI12"/>
    <mergeCell ref="BJ9:BJ12"/>
    <mergeCell ref="BK9:BK12"/>
    <mergeCell ref="AX9:AX12"/>
    <mergeCell ref="AY9:AY12"/>
    <mergeCell ref="AZ9:AZ12"/>
    <mergeCell ref="BA9:BA12"/>
    <mergeCell ref="BB9:BB12"/>
    <mergeCell ref="BC9:BC12"/>
    <mergeCell ref="V11:V12"/>
    <mergeCell ref="W11:W12"/>
    <mergeCell ref="X11:X12"/>
    <mergeCell ref="Y11:Y12"/>
    <mergeCell ref="BF9:BF12"/>
    <mergeCell ref="AR8:AR12"/>
    <mergeCell ref="AS8:AS12"/>
    <mergeCell ref="AT8:AT12"/>
    <mergeCell ref="N8:Q9"/>
    <mergeCell ref="BN8:BN12"/>
    <mergeCell ref="D9:E9"/>
    <mergeCell ref="F9:J9"/>
    <mergeCell ref="AV9:AV12"/>
    <mergeCell ref="AW9:AW12"/>
    <mergeCell ref="AM8:AM12"/>
    <mergeCell ref="AN8:AN12"/>
    <mergeCell ref="AO8:AO12"/>
    <mergeCell ref="AP8:AP12"/>
    <mergeCell ref="AQ8:AQ12"/>
    <mergeCell ref="Z11:Z12"/>
    <mergeCell ref="AA11:AA12"/>
    <mergeCell ref="AB11:AB12"/>
    <mergeCell ref="AD11:AD12"/>
    <mergeCell ref="AG11:AG12"/>
    <mergeCell ref="AH11:AH12"/>
    <mergeCell ref="AI11:AI12"/>
    <mergeCell ref="AJ11:AJ12"/>
    <mergeCell ref="BL9:BL12"/>
    <mergeCell ref="BM9:BM12"/>
    <mergeCell ref="B11:O11"/>
    <mergeCell ref="P11:Q11"/>
    <mergeCell ref="S11:S14"/>
    <mergeCell ref="U11:U12"/>
    <mergeCell ref="B4:Q4"/>
    <mergeCell ref="B6:C6"/>
    <mergeCell ref="D6:J6"/>
    <mergeCell ref="B7:C9"/>
    <mergeCell ref="D7:E7"/>
    <mergeCell ref="F7:J7"/>
    <mergeCell ref="D8:E8"/>
    <mergeCell ref="F8:J8"/>
    <mergeCell ref="K6:L7"/>
    <mergeCell ref="M6:Q7"/>
    <mergeCell ref="K8:L9"/>
    <mergeCell ref="M8:M9"/>
  </mergeCells>
  <phoneticPr fontId="10"/>
  <conditionalFormatting sqref="M40:M42">
    <cfRule type="cellIs" dxfId="183" priority="49" stopIfTrue="1" operator="between">
      <formula>"①"</formula>
      <formula>"⑧"</formula>
    </cfRule>
  </conditionalFormatting>
  <conditionalFormatting sqref="M28">
    <cfRule type="cellIs" dxfId="182" priority="20" stopIfTrue="1" operator="between">
      <formula>"①"</formula>
      <formula>"⑧"</formula>
    </cfRule>
    <cfRule type="cellIs" dxfId="181" priority="21" stopIfTrue="1" operator="equal">
      <formula>"①+②③"</formula>
    </cfRule>
  </conditionalFormatting>
  <conditionalFormatting sqref="M25:M27">
    <cfRule type="cellIs" dxfId="180" priority="18" stopIfTrue="1" operator="between">
      <formula>"①"</formula>
      <formula>"⑧"</formula>
    </cfRule>
    <cfRule type="cellIs" dxfId="179" priority="19" stopIfTrue="1" operator="equal">
      <formula>"①+②③"</formula>
    </cfRule>
  </conditionalFormatting>
  <conditionalFormatting sqref="M29">
    <cfRule type="cellIs" dxfId="178" priority="16" stopIfTrue="1" operator="between">
      <formula>"①"</formula>
      <formula>"⑧"</formula>
    </cfRule>
    <cfRule type="cellIs" dxfId="177" priority="17" stopIfTrue="1" operator="equal">
      <formula>"①+②③"</formula>
    </cfRule>
  </conditionalFormatting>
  <conditionalFormatting sqref="M33">
    <cfRule type="cellIs" dxfId="176" priority="14" stopIfTrue="1" operator="between">
      <formula>"①"</formula>
      <formula>"⑧"</formula>
    </cfRule>
    <cfRule type="cellIs" dxfId="175" priority="15" stopIfTrue="1" operator="equal">
      <formula>"①+②③"</formula>
    </cfRule>
  </conditionalFormatting>
  <conditionalFormatting sqref="M30:M32">
    <cfRule type="cellIs" dxfId="174" priority="12" stopIfTrue="1" operator="between">
      <formula>"①"</formula>
      <formula>"⑧"</formula>
    </cfRule>
    <cfRule type="cellIs" dxfId="173" priority="13" stopIfTrue="1" operator="equal">
      <formula>"①+②③"</formula>
    </cfRule>
  </conditionalFormatting>
  <conditionalFormatting sqref="M34">
    <cfRule type="cellIs" dxfId="172" priority="10" stopIfTrue="1" operator="between">
      <formula>"①"</formula>
      <formula>"⑧"</formula>
    </cfRule>
    <cfRule type="cellIs" dxfId="171" priority="11" stopIfTrue="1" operator="equal">
      <formula>"①+②③"</formula>
    </cfRule>
  </conditionalFormatting>
  <conditionalFormatting sqref="M38">
    <cfRule type="cellIs" dxfId="170" priority="8" stopIfTrue="1" operator="between">
      <formula>"①"</formula>
      <formula>"⑧"</formula>
    </cfRule>
    <cfRule type="cellIs" dxfId="169" priority="9" stopIfTrue="1" operator="equal">
      <formula>"①+②③"</formula>
    </cfRule>
  </conditionalFormatting>
  <conditionalFormatting sqref="M35:M37">
    <cfRule type="cellIs" dxfId="168" priority="6" stopIfTrue="1" operator="between">
      <formula>"①"</formula>
      <formula>"⑧"</formula>
    </cfRule>
    <cfRule type="cellIs" dxfId="167" priority="7" stopIfTrue="1" operator="equal">
      <formula>"①+②③"</formula>
    </cfRule>
  </conditionalFormatting>
  <conditionalFormatting sqref="M39">
    <cfRule type="cellIs" dxfId="166" priority="4" stopIfTrue="1" operator="between">
      <formula>"①"</formula>
      <formula>"⑧"</formula>
    </cfRule>
    <cfRule type="cellIs" dxfId="165" priority="5" stopIfTrue="1" operator="equal">
      <formula>"①+②③"</formula>
    </cfRule>
  </conditionalFormatting>
  <conditionalFormatting sqref="M15:M22">
    <cfRule type="cellIs" dxfId="164" priority="3" stopIfTrue="1" operator="between">
      <formula>"①"</formula>
      <formula>"⑧"</formula>
    </cfRule>
  </conditionalFormatting>
  <conditionalFormatting sqref="M24">
    <cfRule type="cellIs" dxfId="163" priority="2" stopIfTrue="1" operator="between">
      <formula>"①"</formula>
      <formula>"⑧"</formula>
    </cfRule>
  </conditionalFormatting>
  <conditionalFormatting sqref="M23">
    <cfRule type="cellIs" dxfId="162" priority="1" stopIfTrue="1" operator="between">
      <formula>"①"</formula>
      <formula>"⑧"</formula>
    </cfRule>
  </conditionalFormatting>
  <pageMargins left="0.7" right="0.7" top="0.75" bottom="0.75" header="0.3" footer="0.3"/>
  <pageSetup paperSize="9" scale="75" orientation="portrait" verticalDpi="0" r:id="rId1"/>
  <rowBreaks count="1" manualBreakCount="1">
    <brk id="46" max="16383" man="1"/>
  </rowBreaks>
  <colBreaks count="2" manualBreakCount="2">
    <brk id="17" max="45" man="1"/>
    <brk id="47"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16</vt:i4>
      </vt:variant>
      <vt:variant>
        <vt:lpstr>名前付き一覧</vt:lpstr>
      </vt:variant>
      <vt:variant>
        <vt:i4>15</vt:i4>
      </vt:variant>
    </vt:vector>
  </HeadingPairs>
  <TitlesOfParts>
    <vt:vector size="31" baseType="lpstr">
      <vt:lpstr>様式３・４作成説明</vt:lpstr>
      <vt:lpstr>記録簿の使い方</vt:lpstr>
      <vt:lpstr>R５ 校外研修日程</vt:lpstr>
      <vt:lpstr>様式３－２</vt:lpstr>
      <vt:lpstr>様式４－１（単独校）</vt:lpstr>
      <vt:lpstr>記録簿４月</vt:lpstr>
      <vt:lpstr>５月 </vt:lpstr>
      <vt:lpstr>６月 </vt:lpstr>
      <vt:lpstr>７月</vt:lpstr>
      <vt:lpstr>８月 </vt:lpstr>
      <vt:lpstr>９月 </vt:lpstr>
      <vt:lpstr>10月 </vt:lpstr>
      <vt:lpstr>11月 </vt:lpstr>
      <vt:lpstr>12月</vt:lpstr>
      <vt:lpstr>１月</vt:lpstr>
      <vt:lpstr>２月</vt:lpstr>
      <vt:lpstr>'10月 '!Print_Area</vt:lpstr>
      <vt:lpstr>'11月 '!Print_Area</vt:lpstr>
      <vt:lpstr>'12月'!Print_Area</vt:lpstr>
      <vt:lpstr>'１月'!Print_Area</vt:lpstr>
      <vt:lpstr>'２月'!Print_Area</vt:lpstr>
      <vt:lpstr>'５月 '!Print_Area</vt:lpstr>
      <vt:lpstr>'６月 '!Print_Area</vt:lpstr>
      <vt:lpstr>'７月'!Print_Area</vt:lpstr>
      <vt:lpstr>'８月 '!Print_Area</vt:lpstr>
      <vt:lpstr>'９月 '!Print_Area</vt:lpstr>
      <vt:lpstr>記録簿４月!Print_Area</vt:lpstr>
      <vt:lpstr>記録簿の使い方!Print_Area</vt:lpstr>
      <vt:lpstr>様式３・４作成説明!Print_Area</vt:lpstr>
      <vt:lpstr>'様式３－２'!Print_Area</vt:lpstr>
      <vt:lpstr>'様式４－１（単独校）'!Print_Area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cp:lastPrinted>2023-02-27T08:51:20Z</cp:lastPrinted>
  <dcterms:created xsi:type="dcterms:W3CDTF">2021-01-20T03:32:40Z</dcterms:created>
  <dcterms:modified xsi:type="dcterms:W3CDTF">2023-03-07T06:31:06Z</dcterms:modified>
</cp:coreProperties>
</file>